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8108" windowHeight="11640" tabRatio="692"/>
  </bookViews>
  <sheets>
    <sheet name="Sheet" sheetId="20"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Sheet!$A$1:$T$252</definedName>
    <definedName name="RegData">[1]W1_1990Data!$K$7:$L$7</definedName>
  </definedNames>
  <calcPr calcId="145621"/>
</workbook>
</file>

<file path=xl/calcChain.xml><?xml version="1.0" encoding="utf-8"?>
<calcChain xmlns="http://schemas.openxmlformats.org/spreadsheetml/2006/main">
  <c r="S30" i="20" l="1"/>
  <c r="T30" i="20" l="1"/>
  <c r="R30" i="20"/>
  <c r="Q30" i="20"/>
  <c r="P30" i="20"/>
  <c r="O30" i="20"/>
  <c r="N30" i="20" l="1"/>
  <c r="M30" i="20"/>
  <c r="L30" i="20"/>
  <c r="K30" i="20"/>
  <c r="J30" i="20"/>
  <c r="I30" i="20"/>
  <c r="H30" i="20"/>
  <c r="G30" i="20"/>
  <c r="F30" i="20"/>
  <c r="E30" i="20"/>
  <c r="D30" i="20"/>
  <c r="C30" i="20"/>
</calcChain>
</file>

<file path=xl/sharedStrings.xml><?xml version="1.0" encoding="utf-8"?>
<sst xmlns="http://schemas.openxmlformats.org/spreadsheetml/2006/main" count="386" uniqueCount="205">
  <si>
    <t>Guyana</t>
  </si>
  <si>
    <t>Iraq</t>
  </si>
  <si>
    <t>Marshall Islands</t>
  </si>
  <si>
    <t>Senegal</t>
  </si>
  <si>
    <t>Uganda</t>
  </si>
  <si>
    <t>Sources:</t>
  </si>
  <si>
    <t>Definitions &amp; Technical notes:</t>
  </si>
  <si>
    <t>Albania</t>
  </si>
  <si>
    <t>Algeria</t>
  </si>
  <si>
    <t>Armenia</t>
  </si>
  <si>
    <t>Azerbaijan</t>
  </si>
  <si>
    <t>Bolivia</t>
  </si>
  <si>
    <t>Bosnia and Herzegovina</t>
  </si>
  <si>
    <t>Brunei Darussalam</t>
  </si>
  <si>
    <t>Chile</t>
  </si>
  <si>
    <t>Cuba</t>
  </si>
  <si>
    <t>Cyprus</t>
  </si>
  <si>
    <t>Czech Republic</t>
  </si>
  <si>
    <t>Denmark</t>
  </si>
  <si>
    <t>Dominica</t>
  </si>
  <si>
    <t>Dominican Republic</t>
  </si>
  <si>
    <t>Egypt</t>
  </si>
  <si>
    <t>Estonia</t>
  </si>
  <si>
    <t>Finland</t>
  </si>
  <si>
    <t>France</t>
  </si>
  <si>
    <t>Georgia</t>
  </si>
  <si>
    <t>Germany</t>
  </si>
  <si>
    <t>Hungary</t>
  </si>
  <si>
    <t>Ireland</t>
  </si>
  <si>
    <t>Italy</t>
  </si>
  <si>
    <t>Jamaica</t>
  </si>
  <si>
    <t>Jordan</t>
  </si>
  <si>
    <t>Kyrgyzstan</t>
  </si>
  <si>
    <t>Latvia</t>
  </si>
  <si>
    <t>Lithuania</t>
  </si>
  <si>
    <t>Luxembourg</t>
  </si>
  <si>
    <t>Malta</t>
  </si>
  <si>
    <t>Mauritius</t>
  </si>
  <si>
    <t>Netherlands</t>
  </si>
  <si>
    <t>Panama</t>
  </si>
  <si>
    <t>Poland</t>
  </si>
  <si>
    <t>Portugal</t>
  </si>
  <si>
    <t>Republic of Moldova</t>
  </si>
  <si>
    <t>Romania</t>
  </si>
  <si>
    <t>Slovakia</t>
  </si>
  <si>
    <t>Slovenia</t>
  </si>
  <si>
    <t>Spain</t>
  </si>
  <si>
    <t>Sweden</t>
  </si>
  <si>
    <t>Switzerland</t>
  </si>
  <si>
    <t>Tunisia</t>
  </si>
  <si>
    <t>Yemen</t>
  </si>
  <si>
    <t>Belgium</t>
  </si>
  <si>
    <t>British Virgin Islands</t>
  </si>
  <si>
    <t>Kuwait</t>
  </si>
  <si>
    <t>Morocco</t>
  </si>
  <si>
    <t>Syrian Arab Republic</t>
  </si>
  <si>
    <t>Madagascar</t>
  </si>
  <si>
    <t>Trinidad and Tobago</t>
  </si>
  <si>
    <t>Turkey</t>
  </si>
  <si>
    <t>Belize</t>
  </si>
  <si>
    <t>Colombia</t>
  </si>
  <si>
    <t>Guatemala</t>
  </si>
  <si>
    <t>India</t>
  </si>
  <si>
    <t>Anguilla</t>
  </si>
  <si>
    <t>Antigua and Barbuda</t>
  </si>
  <si>
    <t>Australia</t>
  </si>
  <si>
    <t>Austria</t>
  </si>
  <si>
    <t>Benin</t>
  </si>
  <si>
    <t>Brazil</t>
  </si>
  <si>
    <t>Bulgaria</t>
  </si>
  <si>
    <t>Canada</t>
  </si>
  <si>
    <t>Croatia</t>
  </si>
  <si>
    <t>Greece</t>
  </si>
  <si>
    <t>Iceland</t>
  </si>
  <si>
    <t>Japan</t>
  </si>
  <si>
    <t>Mexico</t>
  </si>
  <si>
    <t>Nepal</t>
  </si>
  <si>
    <t>New Zealand</t>
  </si>
  <si>
    <t>Niger</t>
  </si>
  <si>
    <t>Norway</t>
  </si>
  <si>
    <t>Peru</t>
  </si>
  <si>
    <t>Russian Federation</t>
  </si>
  <si>
    <t>Sri Lanka</t>
  </si>
  <si>
    <t>Thailand</t>
  </si>
  <si>
    <t>Ukraine</t>
  </si>
  <si>
    <t>United States</t>
  </si>
  <si>
    <t>Uruguay</t>
  </si>
  <si>
    <t>Zambia</t>
  </si>
  <si>
    <t>Choose a country from the following drop-down list:</t>
  </si>
  <si>
    <t>Serbia</t>
  </si>
  <si>
    <t>Afghanistan</t>
  </si>
  <si>
    <t>Angola</t>
  </si>
  <si>
    <t>Argentina</t>
  </si>
  <si>
    <t>Bahamas</t>
  </si>
  <si>
    <t>Bahrain</t>
  </si>
  <si>
    <t>Bangladesh</t>
  </si>
  <si>
    <t>Barbados</t>
  </si>
  <si>
    <t>Bhutan</t>
  </si>
  <si>
    <t>Botswana</t>
  </si>
  <si>
    <t>Burkina Faso</t>
  </si>
  <si>
    <t>Burundi</t>
  </si>
  <si>
    <t>Cambodia</t>
  </si>
  <si>
    <t>Cameroon</t>
  </si>
  <si>
    <t>Cayman Islands</t>
  </si>
  <si>
    <t>Central African Republic</t>
  </si>
  <si>
    <t>Chad</t>
  </si>
  <si>
    <t>Congo</t>
  </si>
  <si>
    <t>Djibouti</t>
  </si>
  <si>
    <t>Ecuador</t>
  </si>
  <si>
    <t>El Salvador</t>
  </si>
  <si>
    <t>Equatorial Guinea</t>
  </si>
  <si>
    <t>Eritrea</t>
  </si>
  <si>
    <t>Ethiopia</t>
  </si>
  <si>
    <t>Fiji</t>
  </si>
  <si>
    <t>Gabon</t>
  </si>
  <si>
    <t>Gambia</t>
  </si>
  <si>
    <t>Ghana</t>
  </si>
  <si>
    <t>Greenland</t>
  </si>
  <si>
    <t>Grenada</t>
  </si>
  <si>
    <t>Guinea</t>
  </si>
  <si>
    <t>Guinea-Bissau</t>
  </si>
  <si>
    <t>Haiti</t>
  </si>
  <si>
    <t>Honduras</t>
  </si>
  <si>
    <t>Indonesia</t>
  </si>
  <si>
    <t>Iran (Islamic Republic of)</t>
  </si>
  <si>
    <t>Kazakhstan</t>
  </si>
  <si>
    <t>Kenya</t>
  </si>
  <si>
    <t>Lesotho</t>
  </si>
  <si>
    <t>Liberia</t>
  </si>
  <si>
    <t>Liechtenstein</t>
  </si>
  <si>
    <t>Malawi</t>
  </si>
  <si>
    <t>Malaysia</t>
  </si>
  <si>
    <t>Mali</t>
  </si>
  <si>
    <t>Mauritania</t>
  </si>
  <si>
    <t>Mongolia</t>
  </si>
  <si>
    <t>Montenegro</t>
  </si>
  <si>
    <t>Montserrat</t>
  </si>
  <si>
    <t>Mozambique</t>
  </si>
  <si>
    <t>Myanmar</t>
  </si>
  <si>
    <t>Namibia</t>
  </si>
  <si>
    <t>Nauru</t>
  </si>
  <si>
    <t>Nicaragua</t>
  </si>
  <si>
    <t>Nigeria</t>
  </si>
  <si>
    <t>Oman</t>
  </si>
  <si>
    <t>Pakistan</t>
  </si>
  <si>
    <t>Palau</t>
  </si>
  <si>
    <t>Papua New Guinea</t>
  </si>
  <si>
    <t>Paraguay</t>
  </si>
  <si>
    <t>Philippines</t>
  </si>
  <si>
    <t>Puerto Rico</t>
  </si>
  <si>
    <t>Qatar</t>
  </si>
  <si>
    <t>Rwanda</t>
  </si>
  <si>
    <t>Saint Kitts and Nevis</t>
  </si>
  <si>
    <t>Saint Lucia</t>
  </si>
  <si>
    <t>Sao Tome and Principe</t>
  </si>
  <si>
    <t>Saudi Arabia</t>
  </si>
  <si>
    <t>Sierra Leone</t>
  </si>
  <si>
    <t>Solomon Islands</t>
  </si>
  <si>
    <t>Somalia</t>
  </si>
  <si>
    <t>South Africa</t>
  </si>
  <si>
    <t>Sudan</t>
  </si>
  <si>
    <t>Suriname</t>
  </si>
  <si>
    <t>Swaziland</t>
  </si>
  <si>
    <t>Timor-Leste</t>
  </si>
  <si>
    <t>Togo</t>
  </si>
  <si>
    <t>Tonga</t>
  </si>
  <si>
    <t>Turks and Caicos Islands</t>
  </si>
  <si>
    <t>Tuvalu</t>
  </si>
  <si>
    <t>United Arab Emirates</t>
  </si>
  <si>
    <t>Venezuela (Bolivarian Republic of)</t>
  </si>
  <si>
    <t>Viet Nam</t>
  </si>
  <si>
    <t>Zimbabwe</t>
  </si>
  <si>
    <t>%</t>
  </si>
  <si>
    <t xml:space="preserve">Data Quality: </t>
  </si>
  <si>
    <t>Kiribati</t>
  </si>
  <si>
    <t>Vanuatu</t>
  </si>
  <si>
    <t>Contribution of Mining to Total Value Added (%)</t>
  </si>
  <si>
    <t>Environmental Indicators: Energy and Minerals</t>
  </si>
  <si>
    <t>Cabo Verde</t>
  </si>
  <si>
    <t>China: Hong Kong SAR</t>
  </si>
  <si>
    <t>China: Macao SAR</t>
  </si>
  <si>
    <t>Côte d'Ivoire</t>
  </si>
  <si>
    <t>Democratic People's Republic of Korea</t>
  </si>
  <si>
    <t>Democratic Republic of the Congo</t>
  </si>
  <si>
    <t>Lao People's Democratic Republic</t>
  </si>
  <si>
    <t>Libya</t>
  </si>
  <si>
    <t>Republic of Korea</t>
  </si>
  <si>
    <t>Saint Vincent and the Grenadines</t>
  </si>
  <si>
    <t>State of Palestine</t>
  </si>
  <si>
    <t>The former Yugoslav Republic of Macedonia</t>
  </si>
  <si>
    <t>United Kingdom of Great Britain and Northern Ireland</t>
  </si>
  <si>
    <t>UNSD National Accounts Main Aggregates Database,</t>
  </si>
  <si>
    <r>
      <rPr>
        <u/>
        <sz val="8"/>
        <rFont val="Arial"/>
        <family val="2"/>
      </rPr>
      <t>Contribution of mining to total value added</t>
    </r>
    <r>
      <rPr>
        <sz val="8"/>
        <rFont val="Arial"/>
        <family val="2"/>
      </rPr>
      <t xml:space="preserve"> is calculated as the value added by the mining and quarrying sector as percentage of total value added for all industries in the country or area. According to the System of National Accounts (SNA) 2008 gross value added is "the value of output less the value of intermediate consumption". Value added is a measurement of output used for aggregating production without double counting intermediate consumption and processes. For more information,</t>
    </r>
  </si>
  <si>
    <t>Values in this table were calculated based on the data from the UNSD National Accounts Section received from their annual collections of official national accounts. Production data at the level of detail in this table were not available for all United Nations member states and estimates were made for those cases. For more information,</t>
  </si>
  <si>
    <t>Bolivia (Plurinational State of)</t>
  </si>
  <si>
    <t>China, Hong Kong Special Administrative Region</t>
  </si>
  <si>
    <t>China, Macao Special Administrative Region</t>
  </si>
  <si>
    <t>United States of America</t>
  </si>
  <si>
    <t>Country</t>
  </si>
  <si>
    <r>
      <t>In this table, "</t>
    </r>
    <r>
      <rPr>
        <u/>
        <sz val="8"/>
        <rFont val="Arial"/>
        <family val="2"/>
      </rPr>
      <t>mining</t>
    </r>
    <r>
      <rPr>
        <sz val="8"/>
        <rFont val="Arial"/>
        <family val="2"/>
      </rPr>
      <t>" is defined according to the International Standard Industrial Classification of All Economic Activities, Rev.3, ISIC C - Mining and quarrying (10-14). Mining and quarrying is used here in a broad sense encompassing extraction of minerals occuring naturally as solids, such as coal and ores, liquids, such as crude petroleum, or gases, such as natural gas. Underground or surface mining, well operation, and all supplemental activities aimed at preparing the crude materials for marketing, done generally near or at the mine site, such as milling, dressing and beneficiating, are classified here. For more information,</t>
    </r>
  </si>
  <si>
    <r>
      <rPr>
        <sz val="8"/>
        <rFont val="Arial"/>
        <family val="2"/>
      </rPr>
      <t xml:space="preserve">available at: </t>
    </r>
    <r>
      <rPr>
        <u/>
        <sz val="8"/>
        <color rgb="FF0000FF"/>
        <rFont val="Arial"/>
        <family val="2"/>
      </rPr>
      <t>http://unstats.un.org/unsd/snaama/Introduction.asp</t>
    </r>
    <r>
      <rPr>
        <sz val="8"/>
        <rFont val="Arial"/>
        <family val="2"/>
      </rPr>
      <t>.</t>
    </r>
  </si>
  <si>
    <r>
      <rPr>
        <sz val="8"/>
        <rFont val="Arial"/>
        <family val="2"/>
      </rPr>
      <t xml:space="preserve">see: </t>
    </r>
    <r>
      <rPr>
        <u/>
        <sz val="8"/>
        <color theme="10"/>
        <rFont val="Arial"/>
        <family val="2"/>
      </rPr>
      <t>http://unstats.un.org/unsd/nationalaccount/sna2008.asp</t>
    </r>
    <r>
      <rPr>
        <sz val="8"/>
        <rFont val="Arial"/>
        <family val="2"/>
      </rPr>
      <t>.</t>
    </r>
  </si>
  <si>
    <r>
      <rPr>
        <sz val="8"/>
        <rFont val="Arial"/>
        <family val="2"/>
      </rPr>
      <t xml:space="preserve">see: </t>
    </r>
    <r>
      <rPr>
        <u/>
        <sz val="8"/>
        <color theme="10"/>
        <rFont val="Arial"/>
        <family val="2"/>
      </rPr>
      <t>http://unstats.un.org/unsd/cr/registry/regcst.asp?Cl=2</t>
    </r>
    <r>
      <rPr>
        <sz val="8"/>
        <rFont val="Arial"/>
        <family val="2"/>
      </rPr>
      <t>.</t>
    </r>
  </si>
  <si>
    <r>
      <rPr>
        <sz val="8"/>
        <rFont val="Arial"/>
        <family val="2"/>
      </rPr>
      <t xml:space="preserve">see: </t>
    </r>
    <r>
      <rPr>
        <u/>
        <sz val="8"/>
        <color theme="10"/>
        <rFont val="Arial"/>
        <family val="2"/>
      </rPr>
      <t>http://unstats.un.org/unsd/snaama/Introduction.asp</t>
    </r>
    <r>
      <rPr>
        <sz val="8"/>
        <rFont val="Arial"/>
        <family val="2"/>
      </rPr>
      <t>.</t>
    </r>
  </si>
  <si>
    <r>
      <t>Last update:</t>
    </r>
    <r>
      <rPr>
        <sz val="10"/>
        <rFont val="Arial"/>
        <family val="2"/>
      </rPr>
      <t xml:space="preserve"> December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</si>
</sst>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
    <numFmt numFmtId="165" formatCode="0.0"/>
    <numFmt numFmtId="166" formatCode="###\ ###\ ###\ ##0"/>
    <numFmt numFmtId="167" formatCode="[$-409]d\-mmm\-yy;@"/>
  </numFmts>
  <fonts count="38" x14ac:knownFonts="1">
    <font>
      <sz val="10"/>
      <name val="Arial"/>
    </font>
    <font>
      <sz val="10"/>
      <name val="Arial"/>
      <family val="2"/>
    </font>
    <font>
      <sz val="10"/>
      <color indexed="8"/>
      <name val="Arial"/>
      <family val="2"/>
    </font>
    <font>
      <sz val="8"/>
      <name val="Arial"/>
      <family val="2"/>
    </font>
    <font>
      <b/>
      <sz val="9"/>
      <name val="Arial"/>
      <family val="2"/>
    </font>
    <font>
      <b/>
      <sz val="8"/>
      <name val="Arial"/>
      <family val="2"/>
    </font>
    <font>
      <b/>
      <i/>
      <u/>
      <sz val="9"/>
      <name val="Arial"/>
      <family val="2"/>
    </font>
    <font>
      <b/>
      <i/>
      <u/>
      <sz val="9"/>
      <name val="Arial"/>
      <family val="2"/>
    </font>
    <font>
      <i/>
      <sz val="8"/>
      <name val="Arial"/>
      <family val="2"/>
    </font>
    <font>
      <sz val="8"/>
      <color indexed="8"/>
      <name val="Arial"/>
      <family val="2"/>
    </font>
    <font>
      <b/>
      <sz val="10"/>
      <name val="Arial"/>
      <family val="2"/>
    </font>
    <font>
      <vertAlign val="superscript"/>
      <sz val="8"/>
      <name val="Arial"/>
      <family val="2"/>
    </font>
    <font>
      <sz val="8"/>
      <name val="Arial"/>
      <family val="2"/>
    </font>
    <font>
      <i/>
      <sz val="7"/>
      <name val="Arial"/>
      <family val="2"/>
    </font>
    <font>
      <i/>
      <vertAlign val="superscript"/>
      <sz val="8"/>
      <name val="Arial"/>
      <family val="2"/>
    </font>
    <font>
      <sz val="10"/>
      <name val="Arial"/>
      <family val="2"/>
    </font>
    <font>
      <i/>
      <vertAlign val="superscript"/>
      <sz val="8"/>
      <name val="Arial"/>
      <family val="2"/>
    </font>
    <font>
      <b/>
      <sz val="8"/>
      <name val="Arial"/>
      <family val="2"/>
    </font>
    <font>
      <i/>
      <sz val="8"/>
      <name val="Arial"/>
      <family val="2"/>
    </font>
    <font>
      <b/>
      <u/>
      <sz val="9"/>
      <name val="Arial"/>
      <family val="2"/>
    </font>
    <font>
      <i/>
      <sz val="10"/>
      <name val="Arial"/>
      <family val="2"/>
    </font>
    <font>
      <b/>
      <i/>
      <u/>
      <sz val="8"/>
      <name val="Arial"/>
      <family val="2"/>
    </font>
    <font>
      <sz val="10"/>
      <name val="Arial"/>
      <family val="2"/>
    </font>
    <font>
      <vertAlign val="superscript"/>
      <sz val="8"/>
      <name val="Arial"/>
      <family val="2"/>
    </font>
    <font>
      <b/>
      <sz val="15"/>
      <name val="Arial"/>
      <family val="2"/>
    </font>
    <font>
      <b/>
      <sz val="13"/>
      <name val="Arial"/>
      <family val="2"/>
    </font>
    <font>
      <b/>
      <sz val="10"/>
      <color indexed="12"/>
      <name val="Arial"/>
      <family val="2"/>
    </font>
    <font>
      <b/>
      <sz val="10"/>
      <color indexed="8"/>
      <name val="Arial"/>
      <family val="2"/>
    </font>
    <font>
      <sz val="10"/>
      <color indexed="23"/>
      <name val="Arial"/>
      <family val="2"/>
    </font>
    <font>
      <i/>
      <vertAlign val="superscript"/>
      <sz val="10"/>
      <name val="Arial"/>
      <family val="2"/>
    </font>
    <font>
      <sz val="10"/>
      <color indexed="9"/>
      <name val="Arial"/>
      <family val="2"/>
    </font>
    <font>
      <sz val="9"/>
      <color indexed="9"/>
      <name val="Arial"/>
      <family val="2"/>
    </font>
    <font>
      <sz val="8"/>
      <color indexed="9"/>
      <name val="Arial"/>
      <family val="2"/>
    </font>
    <font>
      <sz val="8"/>
      <color indexed="9"/>
      <name val="Arial"/>
      <family val="2"/>
    </font>
    <font>
      <u/>
      <sz val="10"/>
      <color theme="10"/>
      <name val="Arial"/>
      <family val="2"/>
    </font>
    <font>
      <u/>
      <sz val="8"/>
      <color theme="10"/>
      <name val="Arial"/>
      <family val="2"/>
    </font>
    <font>
      <u/>
      <sz val="8"/>
      <name val="Arial"/>
      <family val="2"/>
    </font>
    <font>
      <u/>
      <sz val="8"/>
      <color rgb="FF0000FF"/>
      <name val="Arial"/>
      <family val="2"/>
    </font>
  </fonts>
  <fills count="10">
    <fill>
      <patternFill patternType="none"/>
    </fill>
    <fill>
      <patternFill patternType="gray125"/>
    </fill>
    <fill>
      <patternFill patternType="solid">
        <fgColor indexed="23"/>
        <bgColor indexed="64"/>
      </patternFill>
    </fill>
    <fill>
      <patternFill patternType="solid">
        <fgColor indexed="42"/>
        <bgColor indexed="64"/>
      </patternFill>
    </fill>
    <fill>
      <patternFill patternType="solid">
        <fgColor indexed="26"/>
        <bgColor indexed="8"/>
      </patternFill>
    </fill>
    <fill>
      <patternFill patternType="solid">
        <fgColor indexed="26"/>
        <bgColor indexed="64"/>
      </patternFill>
    </fill>
    <fill>
      <patternFill patternType="solid">
        <fgColor indexed="22"/>
        <bgColor indexed="8"/>
      </patternFill>
    </fill>
    <fill>
      <patternFill patternType="solid">
        <fgColor indexed="55"/>
        <bgColor indexed="64"/>
      </patternFill>
    </fill>
    <fill>
      <patternFill patternType="solid">
        <fgColor indexed="22"/>
        <bgColor indexed="64"/>
      </patternFill>
    </fill>
    <fill>
      <patternFill patternType="solid">
        <fgColor indexed="43"/>
        <bgColor indexed="64"/>
      </patternFill>
    </fill>
  </fills>
  <borders count="12">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0" fontId="2" fillId="0" borderId="0"/>
    <xf numFmtId="0" fontId="34" fillId="0" borderId="0" applyNumberFormat="0" applyFill="0" applyBorder="0" applyAlignment="0" applyProtection="0"/>
  </cellStyleXfs>
  <cellXfs count="137">
    <xf numFmtId="0" fontId="0" fillId="0" borderId="0" xfId="0"/>
    <xf numFmtId="0" fontId="28" fillId="2" borderId="1" xfId="0" applyFont="1" applyFill="1" applyBorder="1" applyProtection="1">
      <protection hidden="1"/>
    </xf>
    <xf numFmtId="0" fontId="15" fillId="2" borderId="1" xfId="0" applyFont="1" applyFill="1" applyBorder="1" applyAlignment="1" applyProtection="1">
      <alignment horizontal="left" shrinkToFit="1"/>
      <protection hidden="1"/>
    </xf>
    <xf numFmtId="0" fontId="28" fillId="2" borderId="0" xfId="0" applyFont="1" applyFill="1" applyBorder="1" applyProtection="1">
      <protection hidden="1"/>
    </xf>
    <xf numFmtId="0" fontId="29" fillId="2" borderId="0" xfId="0" applyFont="1" applyFill="1" applyBorder="1" applyProtection="1">
      <protection hidden="1"/>
    </xf>
    <xf numFmtId="0" fontId="30" fillId="0" borderId="0" xfId="0" applyFont="1" applyProtection="1">
      <protection hidden="1"/>
    </xf>
    <xf numFmtId="0" fontId="31" fillId="0" borderId="0" xfId="0" applyFont="1" applyProtection="1">
      <protection hidden="1"/>
    </xf>
    <xf numFmtId="0" fontId="30" fillId="0" borderId="0" xfId="0" applyFont="1" applyFill="1" applyAlignment="1" applyProtection="1">
      <alignment vertical="center"/>
      <protection hidden="1"/>
    </xf>
    <xf numFmtId="0" fontId="8" fillId="2" borderId="1" xfId="0" applyFont="1" applyFill="1" applyBorder="1" applyAlignment="1" applyProtection="1">
      <alignment horizontal="right"/>
      <protection hidden="1"/>
    </xf>
    <xf numFmtId="0" fontId="1" fillId="2" borderId="0" xfId="0" applyFont="1" applyFill="1" applyBorder="1" applyProtection="1">
      <protection hidden="1"/>
    </xf>
    <xf numFmtId="0" fontId="8" fillId="2" borderId="0" xfId="0" applyFont="1" applyFill="1" applyBorder="1" applyAlignment="1" applyProtection="1">
      <alignment horizontal="right"/>
      <protection hidden="1"/>
    </xf>
    <xf numFmtId="0" fontId="1" fillId="2" borderId="2" xfId="0" applyFont="1" applyFill="1" applyBorder="1" applyProtection="1">
      <protection hidden="1"/>
    </xf>
    <xf numFmtId="0" fontId="8" fillId="2" borderId="2" xfId="0" applyFont="1" applyFill="1" applyBorder="1" applyAlignment="1" applyProtection="1">
      <alignment horizontal="right"/>
      <protection hidden="1"/>
    </xf>
    <xf numFmtId="0" fontId="1" fillId="3" borderId="0" xfId="0" applyFont="1" applyFill="1" applyProtection="1">
      <protection locked="0"/>
    </xf>
    <xf numFmtId="0" fontId="16" fillId="3"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3" fillId="3" borderId="0" xfId="0" applyFont="1" applyFill="1" applyProtection="1">
      <protection locked="0"/>
    </xf>
    <xf numFmtId="0" fontId="1" fillId="0" borderId="0" xfId="0" applyFont="1" applyProtection="1">
      <protection locked="0"/>
    </xf>
    <xf numFmtId="0" fontId="8" fillId="3" borderId="0" xfId="0" applyFont="1" applyFill="1" applyAlignment="1" applyProtection="1">
      <alignment horizontal="right"/>
      <protection locked="0"/>
    </xf>
    <xf numFmtId="0" fontId="20" fillId="3" borderId="0" xfId="0" applyFont="1" applyFill="1" applyProtection="1">
      <protection locked="0"/>
    </xf>
    <xf numFmtId="49" fontId="12" fillId="3" borderId="0" xfId="0" applyNumberFormat="1" applyFont="1" applyFill="1" applyAlignment="1" applyProtection="1">
      <protection locked="0"/>
    </xf>
    <xf numFmtId="0" fontId="4" fillId="0" borderId="0" xfId="0" applyFont="1" applyFill="1" applyAlignment="1" applyProtection="1">
      <alignment horizontal="left" vertical="center"/>
      <protection locked="0"/>
    </xf>
    <xf numFmtId="0" fontId="0" fillId="0" borderId="0" xfId="0" applyProtection="1">
      <protection locked="0"/>
    </xf>
    <xf numFmtId="0" fontId="9" fillId="4" borderId="0" xfId="3" applyFont="1" applyFill="1" applyBorder="1" applyAlignment="1" applyProtection="1">
      <alignment wrapText="1"/>
      <protection locked="0"/>
    </xf>
    <xf numFmtId="0" fontId="3" fillId="5" borderId="0" xfId="3" applyFont="1" applyFill="1" applyBorder="1" applyAlignment="1" applyProtection="1">
      <alignment wrapText="1"/>
      <protection locked="0"/>
    </xf>
    <xf numFmtId="0" fontId="22" fillId="0" borderId="0" xfId="0" applyFont="1" applyFill="1" applyProtection="1">
      <protection locked="0"/>
    </xf>
    <xf numFmtId="164" fontId="9" fillId="0" borderId="0" xfId="3" applyNumberFormat="1" applyFont="1" applyFill="1" applyBorder="1" applyAlignment="1" applyProtection="1">
      <alignment horizontal="right" wrapText="1"/>
      <protection locked="0"/>
    </xf>
    <xf numFmtId="0" fontId="16" fillId="0" borderId="0" xfId="0" applyFont="1" applyAlignment="1" applyProtection="1">
      <alignment horizontal="left"/>
      <protection locked="0"/>
    </xf>
    <xf numFmtId="0" fontId="0" fillId="0" borderId="0" xfId="0" applyFill="1" applyProtection="1">
      <protection locked="0"/>
    </xf>
    <xf numFmtId="0" fontId="9" fillId="6" borderId="0" xfId="3" applyFont="1" applyFill="1" applyBorder="1" applyAlignment="1" applyProtection="1">
      <alignment wrapText="1"/>
      <protection locked="0"/>
    </xf>
    <xf numFmtId="164" fontId="9" fillId="6" borderId="0" xfId="3" applyNumberFormat="1" applyFont="1" applyFill="1" applyBorder="1" applyAlignment="1" applyProtection="1">
      <alignment horizontal="right" wrapText="1"/>
      <protection locked="0"/>
    </xf>
    <xf numFmtId="0" fontId="6" fillId="0" borderId="0" xfId="0" applyFont="1" applyAlignment="1" applyProtection="1">
      <alignment horizontal="left"/>
      <protection locked="0"/>
    </xf>
    <xf numFmtId="0" fontId="21" fillId="0" borderId="0" xfId="0" applyFont="1" applyAlignment="1" applyProtection="1">
      <alignment horizontal="left"/>
      <protection locked="0"/>
    </xf>
    <xf numFmtId="166" fontId="21" fillId="0" borderId="0" xfId="0" applyNumberFormat="1" applyFont="1" applyAlignment="1" applyProtection="1">
      <alignment horizontal="left"/>
      <protection locked="0"/>
    </xf>
    <xf numFmtId="0" fontId="7" fillId="0" borderId="0" xfId="0" applyFont="1" applyAlignment="1" applyProtection="1">
      <protection locked="0"/>
    </xf>
    <xf numFmtId="0" fontId="7" fillId="0" borderId="0" xfId="0" applyFont="1" applyAlignment="1" applyProtection="1">
      <alignment horizontal="center" wrapText="1"/>
      <protection locked="0"/>
    </xf>
    <xf numFmtId="0" fontId="0" fillId="0" borderId="0" xfId="0" applyAlignment="1" applyProtection="1">
      <alignment wrapText="1"/>
      <protection locked="0"/>
    </xf>
    <xf numFmtId="0" fontId="23" fillId="0" borderId="0" xfId="0" applyFont="1" applyAlignment="1" applyProtection="1">
      <alignment horizontal="left" wrapText="1"/>
      <protection locked="0"/>
    </xf>
    <xf numFmtId="0" fontId="11" fillId="0" borderId="0" xfId="0" applyFont="1" applyAlignment="1" applyProtection="1">
      <alignment horizontal="left" wrapText="1"/>
      <protection locked="0"/>
    </xf>
    <xf numFmtId="49" fontId="3" fillId="0" borderId="0" xfId="0" applyNumberFormat="1" applyFont="1" applyBorder="1" applyAlignment="1" applyProtection="1">
      <protection locked="0"/>
    </xf>
    <xf numFmtId="166" fontId="3" fillId="0" borderId="0" xfId="0" applyNumberFormat="1" applyFont="1" applyBorder="1" applyAlignment="1" applyProtection="1">
      <protection locked="0"/>
    </xf>
    <xf numFmtId="49" fontId="18" fillId="0" borderId="0" xfId="0" applyNumberFormat="1" applyFont="1" applyBorder="1" applyAlignment="1" applyProtection="1">
      <protection locked="0"/>
    </xf>
    <xf numFmtId="0" fontId="19" fillId="0" borderId="0" xfId="0" applyFont="1" applyAlignment="1" applyProtection="1">
      <protection locked="0"/>
    </xf>
    <xf numFmtId="0" fontId="1" fillId="0" borderId="0" xfId="0" applyFont="1" applyAlignment="1" applyProtection="1">
      <protection locked="0"/>
    </xf>
    <xf numFmtId="0" fontId="18" fillId="0" borderId="0" xfId="0" applyFont="1" applyAlignment="1" applyProtection="1">
      <protection locked="0"/>
    </xf>
    <xf numFmtId="0" fontId="3" fillId="0" borderId="0" xfId="0" applyFont="1" applyAlignment="1" applyProtection="1">
      <protection locked="0"/>
    </xf>
    <xf numFmtId="0" fontId="14" fillId="0" borderId="0" xfId="0" applyFont="1" applyAlignment="1" applyProtection="1">
      <alignment horizontal="left"/>
      <protection locked="0"/>
    </xf>
    <xf numFmtId="0" fontId="3" fillId="0" borderId="0" xfId="0" applyFont="1" applyProtection="1">
      <protection locked="0"/>
    </xf>
    <xf numFmtId="0" fontId="2" fillId="0" borderId="0" xfId="3" applyFont="1" applyFill="1" applyBorder="1" applyAlignment="1" applyProtection="1">
      <alignment wrapText="1"/>
      <protection locked="0"/>
    </xf>
    <xf numFmtId="0" fontId="0" fillId="0" borderId="0" xfId="0" applyBorder="1" applyProtection="1">
      <protection locked="0"/>
    </xf>
    <xf numFmtId="0" fontId="20" fillId="3" borderId="0" xfId="0" applyFont="1" applyFill="1" applyProtection="1">
      <protection hidden="1"/>
    </xf>
    <xf numFmtId="0" fontId="8" fillId="3" borderId="0" xfId="0" applyFont="1" applyFill="1" applyAlignment="1" applyProtection="1">
      <alignment horizontal="right"/>
      <protection hidden="1"/>
    </xf>
    <xf numFmtId="49" fontId="12" fillId="3" borderId="0" xfId="0" applyNumberFormat="1" applyFont="1" applyFill="1" applyAlignment="1" applyProtection="1">
      <protection hidden="1"/>
    </xf>
    <xf numFmtId="0" fontId="1" fillId="0" borderId="0" xfId="0" applyFont="1" applyProtection="1">
      <protection hidden="1"/>
    </xf>
    <xf numFmtId="0" fontId="1" fillId="3" borderId="0" xfId="0" applyFont="1" applyFill="1" applyProtection="1">
      <protection hidden="1"/>
    </xf>
    <xf numFmtId="2" fontId="9" fillId="4" borderId="0" xfId="3" applyNumberFormat="1" applyFont="1" applyFill="1" applyBorder="1" applyAlignment="1" applyProtection="1">
      <alignment horizontal="right" wrapText="1"/>
      <protection locked="0"/>
    </xf>
    <xf numFmtId="2" fontId="3" fillId="5" borderId="0" xfId="3" applyNumberFormat="1" applyFont="1" applyFill="1" applyBorder="1" applyAlignment="1" applyProtection="1">
      <alignment horizontal="right" wrapText="1"/>
      <protection locked="0"/>
    </xf>
    <xf numFmtId="0" fontId="9" fillId="0" borderId="0" xfId="3" applyFont="1" applyFill="1" applyBorder="1" applyAlignment="1" applyProtection="1">
      <alignment wrapText="1"/>
      <protection locked="0"/>
    </xf>
    <xf numFmtId="2" fontId="9" fillId="0" borderId="0" xfId="3" applyNumberFormat="1" applyFont="1" applyFill="1" applyBorder="1" applyAlignment="1" applyProtection="1">
      <alignment horizontal="right" wrapText="1"/>
      <protection locked="0"/>
    </xf>
    <xf numFmtId="0" fontId="20" fillId="2" borderId="1" xfId="0" applyFont="1" applyFill="1" applyBorder="1" applyProtection="1">
      <protection hidden="1"/>
    </xf>
    <xf numFmtId="0" fontId="20" fillId="2" borderId="0" xfId="0" applyFont="1" applyFill="1" applyBorder="1" applyProtection="1">
      <protection hidden="1"/>
    </xf>
    <xf numFmtId="0" fontId="20" fillId="2" borderId="2" xfId="0" applyFont="1" applyFill="1" applyBorder="1" applyProtection="1">
      <protection hidden="1"/>
    </xf>
    <xf numFmtId="0" fontId="24" fillId="3" borderId="0" xfId="0" applyFont="1" applyFill="1" applyAlignment="1" applyProtection="1">
      <alignment horizontal="left"/>
    </xf>
    <xf numFmtId="0" fontId="16" fillId="3" borderId="0" xfId="0" applyFont="1" applyFill="1" applyAlignment="1" applyProtection="1">
      <alignment horizontal="left"/>
    </xf>
    <xf numFmtId="0" fontId="3" fillId="3" borderId="0" xfId="0" applyFont="1" applyFill="1" applyAlignment="1" applyProtection="1">
      <alignment horizontal="left"/>
    </xf>
    <xf numFmtId="0" fontId="1" fillId="3" borderId="0" xfId="0" applyFont="1" applyFill="1" applyProtection="1"/>
    <xf numFmtId="0" fontId="3" fillId="3" borderId="0" xfId="0" applyFont="1" applyFill="1" applyProtection="1"/>
    <xf numFmtId="0" fontId="10" fillId="3" borderId="0" xfId="0" applyFont="1" applyFill="1" applyProtection="1"/>
    <xf numFmtId="0" fontId="25" fillId="3" borderId="0" xfId="0" applyFont="1" applyFill="1" applyProtection="1"/>
    <xf numFmtId="167" fontId="12" fillId="3" borderId="0" xfId="0" applyNumberFormat="1" applyFont="1" applyFill="1" applyAlignment="1" applyProtection="1">
      <alignment horizontal="right"/>
    </xf>
    <xf numFmtId="0" fontId="8" fillId="3" borderId="0" xfId="0" applyFont="1" applyFill="1" applyAlignment="1" applyProtection="1">
      <alignment horizontal="right"/>
    </xf>
    <xf numFmtId="0" fontId="26" fillId="3" borderId="0" xfId="0" applyFont="1" applyFill="1" applyProtection="1"/>
    <xf numFmtId="0" fontId="25" fillId="3" borderId="0" xfId="0" applyFont="1" applyFill="1" applyBorder="1" applyProtection="1"/>
    <xf numFmtId="0" fontId="16" fillId="2" borderId="3" xfId="0" applyFont="1" applyFill="1" applyBorder="1" applyAlignment="1" applyProtection="1">
      <alignment horizontal="left"/>
    </xf>
    <xf numFmtId="0" fontId="3" fillId="2" borderId="1" xfId="0" applyFont="1" applyFill="1" applyBorder="1" applyAlignment="1" applyProtection="1">
      <alignment horizontal="left"/>
    </xf>
    <xf numFmtId="166" fontId="9" fillId="2" borderId="1" xfId="1" applyNumberFormat="1" applyFont="1" applyFill="1" applyBorder="1" applyAlignment="1" applyProtection="1">
      <alignment horizontal="right" wrapText="1"/>
    </xf>
    <xf numFmtId="0" fontId="0" fillId="2" borderId="1" xfId="0" applyFill="1" applyBorder="1" applyProtection="1"/>
    <xf numFmtId="0" fontId="16" fillId="2" borderId="4" xfId="0" applyFont="1" applyFill="1" applyBorder="1" applyAlignment="1" applyProtection="1">
      <alignment horizontal="left"/>
    </xf>
    <xf numFmtId="0" fontId="3" fillId="2" borderId="0" xfId="0" applyFont="1" applyFill="1" applyBorder="1" applyAlignment="1" applyProtection="1">
      <alignment horizontal="left"/>
    </xf>
    <xf numFmtId="166" fontId="9" fillId="2" borderId="0" xfId="1" applyNumberFormat="1" applyFont="1" applyFill="1" applyBorder="1" applyAlignment="1" applyProtection="1">
      <alignment horizontal="right" wrapText="1"/>
    </xf>
    <xf numFmtId="0" fontId="0" fillId="2" borderId="0" xfId="0" applyFill="1" applyBorder="1" applyProtection="1"/>
    <xf numFmtId="165" fontId="0" fillId="2" borderId="0" xfId="0" applyNumberFormat="1" applyFill="1" applyBorder="1" applyAlignment="1" applyProtection="1">
      <alignment horizontal="right"/>
    </xf>
    <xf numFmtId="167" fontId="12" fillId="2" borderId="0" xfId="0" applyNumberFormat="1" applyFont="1" applyFill="1" applyBorder="1" applyAlignment="1" applyProtection="1">
      <alignment horizontal="right"/>
    </xf>
    <xf numFmtId="0" fontId="1" fillId="2" borderId="0" xfId="0" applyFont="1" applyFill="1" applyBorder="1" applyProtection="1"/>
    <xf numFmtId="0" fontId="8" fillId="2" borderId="0" xfId="0" applyFont="1" applyFill="1" applyBorder="1" applyAlignment="1" applyProtection="1">
      <alignment horizontal="right"/>
    </xf>
    <xf numFmtId="0" fontId="16" fillId="2" borderId="5" xfId="0" applyFont="1" applyFill="1" applyBorder="1" applyAlignment="1" applyProtection="1">
      <alignment horizontal="left"/>
    </xf>
    <xf numFmtId="0" fontId="3" fillId="2" borderId="2" xfId="0" applyFont="1" applyFill="1" applyBorder="1" applyAlignment="1" applyProtection="1">
      <alignment horizontal="left"/>
    </xf>
    <xf numFmtId="167" fontId="12" fillId="2" borderId="2" xfId="0" applyNumberFormat="1" applyFont="1" applyFill="1" applyBorder="1" applyAlignment="1" applyProtection="1">
      <alignment horizontal="right"/>
    </xf>
    <xf numFmtId="0" fontId="1" fillId="2" borderId="2" xfId="0" applyFont="1" applyFill="1" applyBorder="1" applyProtection="1"/>
    <xf numFmtId="0" fontId="8" fillId="2" borderId="2" xfId="0" applyFont="1" applyFill="1" applyBorder="1" applyAlignment="1" applyProtection="1">
      <alignment horizontal="right"/>
    </xf>
    <xf numFmtId="0" fontId="30" fillId="0" borderId="0" xfId="0" applyFont="1" applyProtection="1"/>
    <xf numFmtId="0" fontId="32" fillId="0" borderId="0" xfId="0" applyNumberFormat="1" applyFont="1" applyAlignment="1" applyProtection="1">
      <alignment horizontal="right" vertical="center" wrapText="1"/>
    </xf>
    <xf numFmtId="0" fontId="30" fillId="0" borderId="0" xfId="0" applyFont="1" applyFill="1" applyAlignment="1" applyProtection="1">
      <alignment vertical="center"/>
    </xf>
    <xf numFmtId="1" fontId="31" fillId="0" borderId="0" xfId="0" applyNumberFormat="1" applyFont="1" applyFill="1" applyAlignment="1" applyProtection="1">
      <alignment vertical="center" wrapText="1"/>
    </xf>
    <xf numFmtId="0" fontId="31" fillId="0" borderId="0" xfId="0" applyFont="1" applyFill="1" applyProtection="1"/>
    <xf numFmtId="0" fontId="31" fillId="0" borderId="0" xfId="0" applyFont="1" applyProtection="1"/>
    <xf numFmtId="2" fontId="27" fillId="7" borderId="0" xfId="2" applyNumberFormat="1" applyFont="1" applyFill="1" applyBorder="1" applyAlignment="1" applyProtection="1">
      <alignment horizontal="left" vertical="center"/>
    </xf>
    <xf numFmtId="0" fontId="17" fillId="7" borderId="0" xfId="0" applyNumberFormat="1" applyFont="1" applyFill="1" applyAlignment="1" applyProtection="1">
      <alignment horizontal="right" vertical="center" wrapText="1"/>
    </xf>
    <xf numFmtId="0" fontId="20" fillId="3" borderId="0" xfId="0" applyFont="1" applyFill="1" applyProtection="1"/>
    <xf numFmtId="49" fontId="12" fillId="3" borderId="0" xfId="0" applyNumberFormat="1" applyFont="1" applyFill="1" applyAlignment="1" applyProtection="1"/>
    <xf numFmtId="49" fontId="20" fillId="3" borderId="0" xfId="0" applyNumberFormat="1" applyFont="1" applyFill="1" applyAlignment="1" applyProtection="1">
      <alignment horizontal="right"/>
    </xf>
    <xf numFmtId="0" fontId="20" fillId="2" borderId="1" xfId="0" applyFont="1" applyFill="1" applyBorder="1" applyProtection="1"/>
    <xf numFmtId="49" fontId="12" fillId="2" borderId="1" xfId="0" applyNumberFormat="1" applyFont="1" applyFill="1" applyBorder="1" applyAlignment="1" applyProtection="1"/>
    <xf numFmtId="49" fontId="12" fillId="2" borderId="6" xfId="0" applyNumberFormat="1" applyFont="1" applyFill="1" applyBorder="1" applyAlignment="1" applyProtection="1"/>
    <xf numFmtId="0" fontId="20" fillId="2" borderId="0" xfId="0" applyFont="1" applyFill="1" applyBorder="1" applyProtection="1"/>
    <xf numFmtId="49" fontId="12" fillId="2" borderId="0" xfId="0" applyNumberFormat="1" applyFont="1" applyFill="1" applyBorder="1" applyAlignment="1" applyProtection="1"/>
    <xf numFmtId="49" fontId="12" fillId="2" borderId="7" xfId="0" applyNumberFormat="1" applyFont="1" applyFill="1" applyBorder="1" applyAlignment="1" applyProtection="1"/>
    <xf numFmtId="0" fontId="20" fillId="2" borderId="2" xfId="0" applyFont="1" applyFill="1" applyBorder="1" applyProtection="1"/>
    <xf numFmtId="49" fontId="12" fillId="2" borderId="2" xfId="0" applyNumberFormat="1" applyFont="1" applyFill="1" applyBorder="1" applyAlignment="1" applyProtection="1"/>
    <xf numFmtId="49" fontId="12" fillId="2" borderId="8" xfId="0" applyNumberFormat="1" applyFont="1" applyFill="1" applyBorder="1" applyAlignment="1" applyProtection="1"/>
    <xf numFmtId="0" fontId="9" fillId="8" borderId="0" xfId="3" applyFont="1" applyFill="1" applyBorder="1" applyAlignment="1" applyProtection="1">
      <alignment horizontal="center"/>
    </xf>
    <xf numFmtId="0" fontId="33" fillId="0" borderId="0" xfId="0" applyFont="1" applyProtection="1"/>
    <xf numFmtId="0" fontId="33" fillId="0" borderId="0" xfId="0" applyFont="1" applyFill="1" applyProtection="1"/>
    <xf numFmtId="0" fontId="5" fillId="0" borderId="0" xfId="0" applyFont="1" applyAlignment="1" applyProtection="1">
      <alignment horizontal="left" wrapText="1"/>
      <protection locked="0"/>
    </xf>
    <xf numFmtId="0" fontId="31" fillId="0" borderId="0" xfId="0" applyNumberFormat="1" applyFont="1" applyAlignment="1" applyProtection="1">
      <alignment horizontal="left"/>
    </xf>
    <xf numFmtId="0" fontId="31" fillId="0" borderId="0" xfId="0" applyNumberFormat="1" applyFont="1" applyProtection="1">
      <protection hidden="1"/>
    </xf>
    <xf numFmtId="0" fontId="31" fillId="0" borderId="0" xfId="0" applyNumberFormat="1" applyFont="1" applyAlignment="1" applyProtection="1">
      <alignment horizontal="right"/>
      <protection hidden="1"/>
    </xf>
    <xf numFmtId="0" fontId="31" fillId="0" borderId="0" xfId="0" applyNumberFormat="1" applyFont="1" applyProtection="1"/>
    <xf numFmtId="0" fontId="12" fillId="0" borderId="0" xfId="0" applyFont="1" applyBorder="1" applyAlignment="1" applyProtection="1">
      <alignment horizontal="left" wrapText="1"/>
      <protection locked="0"/>
    </xf>
    <xf numFmtId="0" fontId="5" fillId="0" borderId="0" xfId="0" applyFont="1" applyBorder="1" applyAlignment="1" applyProtection="1">
      <alignment wrapText="1"/>
      <protection locked="0"/>
    </xf>
    <xf numFmtId="0" fontId="0" fillId="0" borderId="0" xfId="0" applyBorder="1"/>
    <xf numFmtId="0" fontId="19" fillId="0" borderId="0" xfId="0" applyFont="1" applyBorder="1" applyAlignment="1" applyProtection="1">
      <protection locked="0"/>
    </xf>
    <xf numFmtId="0" fontId="12" fillId="0" borderId="0" xfId="0" applyFont="1" applyBorder="1" applyAlignment="1" applyProtection="1">
      <alignment horizontal="left" wrapText="1"/>
      <protection locked="0"/>
    </xf>
    <xf numFmtId="0" fontId="35" fillId="0" borderId="0" xfId="4" applyFont="1" applyAlignment="1" applyProtection="1">
      <alignment wrapText="1"/>
      <protection locked="0"/>
    </xf>
    <xf numFmtId="0" fontId="35" fillId="0" borderId="0" xfId="4" applyFont="1" applyAlignment="1">
      <alignment wrapText="1"/>
    </xf>
    <xf numFmtId="49" fontId="3" fillId="0" borderId="0" xfId="0" applyNumberFormat="1" applyFont="1" applyAlignment="1" applyProtection="1">
      <alignment horizontal="left" wrapText="1"/>
      <protection locked="0"/>
    </xf>
    <xf numFmtId="0" fontId="1" fillId="9" borderId="9" xfId="0" applyFont="1" applyFill="1" applyBorder="1" applyAlignment="1" applyProtection="1">
      <alignment horizontal="left" shrinkToFit="1"/>
      <protection locked="0"/>
    </xf>
    <xf numFmtId="0" fontId="1" fillId="9" borderId="10" xfId="0" applyFont="1" applyFill="1" applyBorder="1" applyAlignment="1" applyProtection="1">
      <alignment horizontal="left" shrinkToFit="1"/>
      <protection locked="0"/>
    </xf>
    <xf numFmtId="0" fontId="1" fillId="9" borderId="11" xfId="0" applyFont="1" applyFill="1" applyBorder="1" applyAlignment="1" applyProtection="1">
      <alignment horizontal="left" shrinkToFit="1"/>
      <protection locked="0"/>
    </xf>
    <xf numFmtId="0" fontId="3" fillId="0" borderId="0" xfId="0" applyFont="1" applyBorder="1" applyAlignment="1" applyProtection="1">
      <alignment horizontal="left" wrapText="1"/>
      <protection locked="0"/>
    </xf>
    <xf numFmtId="1" fontId="13" fillId="8" borderId="0" xfId="0" applyNumberFormat="1" applyFont="1" applyFill="1" applyAlignment="1" applyProtection="1">
      <alignment horizontal="center" vertical="center" wrapText="1"/>
    </xf>
    <xf numFmtId="0" fontId="0" fillId="0" borderId="0" xfId="0" applyAlignment="1"/>
    <xf numFmtId="0" fontId="12" fillId="0" borderId="0" xfId="0" applyFont="1" applyBorder="1" applyAlignment="1" applyProtection="1">
      <alignment horizontal="left" wrapText="1"/>
      <protection locked="0"/>
    </xf>
    <xf numFmtId="0" fontId="35" fillId="0" borderId="0" xfId="4" applyFont="1" applyBorder="1" applyAlignment="1" applyProtection="1">
      <alignment horizontal="left" wrapText="1"/>
      <protection locked="0"/>
    </xf>
    <xf numFmtId="49" fontId="36" fillId="0" borderId="0" xfId="4" applyNumberFormat="1" applyFont="1" applyAlignment="1" applyProtection="1">
      <alignment horizontal="left" wrapText="1"/>
      <protection locked="0"/>
    </xf>
    <xf numFmtId="0" fontId="36" fillId="0" borderId="0" xfId="4" applyFont="1" applyAlignment="1">
      <alignment wrapText="1"/>
    </xf>
    <xf numFmtId="0" fontId="35" fillId="0" borderId="0" xfId="4" applyFont="1" applyAlignment="1">
      <alignment horizontal="left" wrapText="1"/>
    </xf>
  </cellXfs>
  <cellStyles count="5">
    <cellStyle name="Hyperlink" xfId="4" builtinId="8"/>
    <cellStyle name="Normal" xfId="0" builtinId="0"/>
    <cellStyle name="Normal_NOx" xfId="1"/>
    <cellStyle name="Normal_Sheet1" xfId="2"/>
    <cellStyle name="Normal_Sheet5"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fr-FR"/>
              <a:t>Contribution of Mining to Total Value Added</a:t>
            </a:r>
          </a:p>
        </c:rich>
      </c:tx>
      <c:layout>
        <c:manualLayout>
          <c:xMode val="edge"/>
          <c:yMode val="edge"/>
          <c:x val="0.25162357607641922"/>
          <c:y val="3.7735918587703768E-2"/>
        </c:manualLayout>
      </c:layout>
      <c:overlay val="0"/>
      <c:spPr>
        <a:noFill/>
        <a:ln w="25400">
          <a:noFill/>
        </a:ln>
      </c:spPr>
    </c:title>
    <c:autoTitleDeleted val="0"/>
    <c:plotArea>
      <c:layout>
        <c:manualLayout>
          <c:layoutTarget val="inner"/>
          <c:xMode val="edge"/>
          <c:yMode val="edge"/>
          <c:x val="0.10551956416107904"/>
          <c:y val="0.2415098789613041"/>
          <c:w val="0.87175393776152987"/>
          <c:h val="0.47547257420506744"/>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numRef>
              <c:f>Sheet!$C$29:$T$29</c:f>
              <c:numCache>
                <c:formatCode>General</c:formatCode>
                <c:ptCount val="18"/>
                <c:pt idx="0">
                  <c:v>1980</c:v>
                </c:pt>
                <c:pt idx="1">
                  <c:v>1985</c:v>
                </c:pt>
                <c:pt idx="2">
                  <c:v>1990</c:v>
                </c:pt>
                <c:pt idx="3">
                  <c:v>1995</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Sheet!$C$30:$T$30</c:f>
              <c:numCache>
                <c:formatCode>0</c:formatCode>
                <c:ptCount val="18"/>
                <c:pt idx="0">
                  <c:v>0.24018313736325841</c:v>
                </c:pt>
                <c:pt idx="1">
                  <c:v>0.24411885810861461</c:v>
                </c:pt>
                <c:pt idx="2" formatCode="General">
                  <c:v>0.22719482763830226</c:v>
                </c:pt>
                <c:pt idx="3" formatCode="General">
                  <c:v>6.0344504519315945E-2</c:v>
                </c:pt>
                <c:pt idx="4" formatCode="General">
                  <c:v>0.20486451165930697</c:v>
                </c:pt>
                <c:pt idx="5" formatCode="General">
                  <c:v>0.26433194297587248</c:v>
                </c:pt>
                <c:pt idx="6" formatCode="General">
                  <c:v>0.13502385932968838</c:v>
                </c:pt>
                <c:pt idx="7" formatCode="General">
                  <c:v>0.12595880712666244</c:v>
                </c:pt>
                <c:pt idx="8" formatCode="General">
                  <c:v>0.25593607214348463</c:v>
                </c:pt>
                <c:pt idx="9" formatCode="General">
                  <c:v>0.28695527410750388</c:v>
                </c:pt>
                <c:pt idx="10" formatCode="General">
                  <c:v>0.34818822645889158</c:v>
                </c:pt>
                <c:pt idx="11" formatCode="General">
                  <c:v>0.44914220536332211</c:v>
                </c:pt>
                <c:pt idx="12" formatCode="General">
                  <c:v>0.48307297497794915</c:v>
                </c:pt>
                <c:pt idx="13" formatCode="General">
                  <c:v>0.48952900639521629</c:v>
                </c:pt>
                <c:pt idx="14" formatCode="General">
                  <c:v>0.63826690486926441</c:v>
                </c:pt>
                <c:pt idx="15" formatCode="General">
                  <c:v>1.2355628140165953</c:v>
                </c:pt>
                <c:pt idx="16" formatCode="General">
                  <c:v>0.96342678233025703</c:v>
                </c:pt>
                <c:pt idx="17" formatCode="General">
                  <c:v>0.87905442084740804</c:v>
                </c:pt>
              </c:numCache>
            </c:numRef>
          </c:val>
        </c:ser>
        <c:dLbls>
          <c:showLegendKey val="0"/>
          <c:showVal val="0"/>
          <c:showCatName val="0"/>
          <c:showSerName val="0"/>
          <c:showPercent val="0"/>
          <c:showBubbleSize val="0"/>
        </c:dLbls>
        <c:gapWidth val="30"/>
        <c:axId val="83968384"/>
        <c:axId val="83971072"/>
      </c:barChart>
      <c:catAx>
        <c:axId val="83968384"/>
        <c:scaling>
          <c:orientation val="minMax"/>
        </c:scaling>
        <c:delete val="0"/>
        <c:axPos val="b"/>
        <c:title>
          <c:tx>
            <c:rich>
              <a:bodyPr/>
              <a:lstStyle/>
              <a:p>
                <a:pPr algn="r">
                  <a:defRPr sz="950" b="1" i="0" u="none" strike="noStrike" baseline="0">
                    <a:solidFill>
                      <a:srgbClr val="000000"/>
                    </a:solidFill>
                    <a:latin typeface="Arial"/>
                    <a:ea typeface="Arial"/>
                    <a:cs typeface="Arial"/>
                  </a:defRPr>
                </a:pPr>
                <a:r>
                  <a:rPr lang="fr-FR"/>
                  <a:t>Time (year)</a:t>
                </a:r>
              </a:p>
            </c:rich>
          </c:tx>
          <c:layout>
            <c:manualLayout>
              <c:xMode val="edge"/>
              <c:yMode val="edge"/>
              <c:x val="0.8311694900072687"/>
              <c:y val="0.87169971937595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50" b="0" i="0" u="none" strike="noStrike" baseline="0">
                <a:solidFill>
                  <a:srgbClr val="000000"/>
                </a:solidFill>
                <a:latin typeface="Arial"/>
                <a:ea typeface="Arial"/>
                <a:cs typeface="Arial"/>
              </a:defRPr>
            </a:pPr>
            <a:endParaRPr lang="en-US"/>
          </a:p>
        </c:txPr>
        <c:crossAx val="83971072"/>
        <c:crosses val="autoZero"/>
        <c:auto val="1"/>
        <c:lblAlgn val="ctr"/>
        <c:lblOffset val="100"/>
        <c:tickLblSkip val="1"/>
        <c:tickMarkSkip val="1"/>
        <c:noMultiLvlLbl val="0"/>
      </c:catAx>
      <c:valAx>
        <c:axId val="83971072"/>
        <c:scaling>
          <c:orientation val="minMax"/>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fr-FR"/>
                  <a:t>%</a:t>
                </a:r>
              </a:p>
            </c:rich>
          </c:tx>
          <c:layout>
            <c:manualLayout>
              <c:xMode val="edge"/>
              <c:yMode val="edge"/>
              <c:x val="1.9480534922045361E-2"/>
              <c:y val="0.4226422881822821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39683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249767</xdr:colOff>
      <xdr:row>8</xdr:row>
      <xdr:rowOff>30692</xdr:rowOff>
    </xdr:from>
    <xdr:to>
      <xdr:col>17</xdr:col>
      <xdr:colOff>190500</xdr:colOff>
      <xdr:row>24</xdr:row>
      <xdr:rowOff>104776</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290004</xdr:colOff>
      <xdr:row>24</xdr:row>
      <xdr:rowOff>137583</xdr:rowOff>
    </xdr:from>
    <xdr:to>
      <xdr:col>13</xdr:col>
      <xdr:colOff>328103</xdr:colOff>
      <xdr:row>26</xdr:row>
      <xdr:rowOff>105834</xdr:rowOff>
    </xdr:to>
    <xdr:sp macro="" textlink="">
      <xdr:nvSpPr>
        <xdr:cNvPr id="1027" name="Text Box 3"/>
        <xdr:cNvSpPr txBox="1">
          <a:spLocks noChangeArrowheads="1"/>
        </xdr:cNvSpPr>
      </xdr:nvSpPr>
      <xdr:spPr bwMode="auto">
        <a:xfrm>
          <a:off x="4290504" y="4042833"/>
          <a:ext cx="3297766" cy="232834"/>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nstats.un.org/unsd/cr/registry/regcst.asp?Cl=2" TargetMode="External"/><Relationship Id="rId2" Type="http://schemas.openxmlformats.org/officeDocument/2006/relationships/hyperlink" Target="http://unstats.un.org/unsd/nationalaccount/sna2008.asp" TargetMode="External"/><Relationship Id="rId1" Type="http://schemas.openxmlformats.org/officeDocument/2006/relationships/hyperlink" Target="http://unstats.un.org/unsd/snaama/Introduction.as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unstats.un.org/unsd/snaama/Introduction.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1"/>
  <sheetViews>
    <sheetView tabSelected="1" zoomScale="90" zoomScaleNormal="80" workbookViewId="0">
      <pane ySplit="32" topLeftCell="A33" activePane="bottomLeft" state="frozen"/>
      <selection pane="bottomLeft" activeCell="A33" sqref="A33"/>
    </sheetView>
  </sheetViews>
  <sheetFormatPr defaultColWidth="9.109375" defaultRowHeight="13.2" x14ac:dyDescent="0.25"/>
  <cols>
    <col min="1" max="1" width="1.6640625" style="22" customWidth="1"/>
    <col min="2" max="2" width="30.33203125" style="22" customWidth="1"/>
    <col min="3" max="20" width="7" style="47" customWidth="1"/>
    <col min="21" max="21" width="2.44140625" style="22" customWidth="1"/>
    <col min="22" max="16384" width="9.109375" style="22"/>
  </cols>
  <sheetData>
    <row r="1" spans="2:21" s="17" customFormat="1" ht="6.75" customHeight="1" x14ac:dyDescent="0.25">
      <c r="B1" s="13"/>
      <c r="C1" s="14"/>
      <c r="D1" s="15"/>
      <c r="E1" s="14"/>
      <c r="F1" s="13"/>
      <c r="G1" s="16"/>
      <c r="H1" s="13"/>
      <c r="I1" s="14"/>
      <c r="J1" s="13"/>
      <c r="K1" s="16"/>
      <c r="L1" s="13"/>
      <c r="M1" s="13"/>
      <c r="N1" s="65"/>
      <c r="O1" s="65"/>
      <c r="P1" s="65"/>
      <c r="Q1" s="65"/>
      <c r="R1" s="65"/>
      <c r="S1" s="65"/>
      <c r="T1" s="65"/>
      <c r="U1" s="13"/>
    </row>
    <row r="2" spans="2:21" s="17" customFormat="1" ht="19.2" x14ac:dyDescent="0.35">
      <c r="B2" s="62" t="s">
        <v>177</v>
      </c>
      <c r="C2" s="63"/>
      <c r="D2" s="64"/>
      <c r="E2" s="63"/>
      <c r="F2" s="65"/>
      <c r="G2" s="66"/>
      <c r="H2" s="65"/>
      <c r="I2" s="63"/>
      <c r="J2" s="13"/>
      <c r="K2" s="16"/>
      <c r="L2" s="13"/>
      <c r="M2" s="13"/>
      <c r="N2" s="65"/>
      <c r="O2" s="65"/>
      <c r="P2" s="65"/>
      <c r="Q2" s="65"/>
      <c r="R2" s="65"/>
      <c r="S2" s="65"/>
      <c r="T2" s="65"/>
      <c r="U2" s="13"/>
    </row>
    <row r="3" spans="2:21" s="17" customFormat="1" x14ac:dyDescent="0.25">
      <c r="B3" s="67"/>
      <c r="C3" s="63"/>
      <c r="D3" s="64"/>
      <c r="E3" s="63"/>
      <c r="F3" s="65"/>
      <c r="G3" s="66"/>
      <c r="H3" s="65"/>
      <c r="I3" s="63"/>
      <c r="J3" s="13"/>
      <c r="K3" s="16"/>
      <c r="L3" s="13"/>
      <c r="M3" s="13"/>
      <c r="N3" s="65"/>
      <c r="O3" s="65"/>
      <c r="P3" s="65"/>
      <c r="Q3" s="65"/>
      <c r="R3" s="65"/>
      <c r="S3" s="65"/>
      <c r="T3" s="65"/>
      <c r="U3" s="13"/>
    </row>
    <row r="4" spans="2:21" s="17" customFormat="1" ht="16.8" x14ac:dyDescent="0.3">
      <c r="B4" s="68" t="s">
        <v>176</v>
      </c>
      <c r="C4" s="63"/>
      <c r="D4" s="64"/>
      <c r="E4" s="69"/>
      <c r="F4" s="65"/>
      <c r="G4" s="70"/>
      <c r="H4" s="70"/>
      <c r="I4" s="69"/>
      <c r="J4" s="13"/>
      <c r="K4" s="18"/>
      <c r="L4" s="18"/>
      <c r="M4" s="13"/>
      <c r="N4" s="98"/>
      <c r="O4" s="99"/>
      <c r="P4" s="99"/>
      <c r="Q4" s="99"/>
      <c r="R4" s="99"/>
      <c r="S4" s="99"/>
      <c r="T4" s="100" t="s">
        <v>204</v>
      </c>
      <c r="U4" s="20"/>
    </row>
    <row r="5" spans="2:21" s="17" customFormat="1" ht="16.8" x14ac:dyDescent="0.3">
      <c r="B5" s="68"/>
      <c r="C5" s="63"/>
      <c r="D5" s="64"/>
      <c r="E5" s="69"/>
      <c r="F5" s="65"/>
      <c r="G5" s="70"/>
      <c r="H5" s="70"/>
      <c r="I5" s="69"/>
      <c r="J5" s="13"/>
      <c r="K5" s="18"/>
      <c r="L5" s="18"/>
      <c r="M5" s="19"/>
      <c r="N5" s="98"/>
      <c r="O5" s="99"/>
      <c r="P5" s="99"/>
      <c r="Q5" s="99"/>
      <c r="R5" s="99"/>
      <c r="S5" s="99"/>
      <c r="T5" s="99"/>
      <c r="U5" s="20"/>
    </row>
    <row r="6" spans="2:21" s="17" customFormat="1" ht="16.8" x14ac:dyDescent="0.3">
      <c r="B6" s="68"/>
      <c r="C6" s="71" t="s">
        <v>88</v>
      </c>
      <c r="D6" s="64"/>
      <c r="E6" s="65"/>
      <c r="F6" s="65"/>
      <c r="G6" s="70"/>
      <c r="H6" s="70"/>
      <c r="I6" s="69"/>
      <c r="J6" s="126" t="s">
        <v>90</v>
      </c>
      <c r="K6" s="127"/>
      <c r="L6" s="127"/>
      <c r="M6" s="128"/>
      <c r="N6" s="98"/>
      <c r="O6" s="99"/>
      <c r="P6" s="99"/>
      <c r="Q6" s="99"/>
      <c r="R6" s="99"/>
      <c r="S6" s="99"/>
      <c r="T6" s="99"/>
      <c r="U6" s="20"/>
    </row>
    <row r="7" spans="2:21" s="17" customFormat="1" ht="15" customHeight="1" thickBot="1" x14ac:dyDescent="0.35">
      <c r="B7" s="68"/>
      <c r="C7" s="63"/>
      <c r="D7" s="64"/>
      <c r="E7" s="69"/>
      <c r="F7" s="65"/>
      <c r="G7" s="70"/>
      <c r="H7" s="70"/>
      <c r="I7" s="69"/>
      <c r="J7" s="13"/>
      <c r="K7" s="18"/>
      <c r="L7" s="18"/>
      <c r="M7" s="19"/>
      <c r="N7" s="98"/>
      <c r="O7" s="99"/>
      <c r="P7" s="99"/>
      <c r="Q7" s="99"/>
      <c r="R7" s="99"/>
      <c r="S7" s="99"/>
      <c r="T7" s="99"/>
      <c r="U7" s="20"/>
    </row>
    <row r="8" spans="2:21" s="53" customFormat="1" ht="13.5" customHeight="1" x14ac:dyDescent="0.3">
      <c r="B8" s="72"/>
      <c r="C8" s="73"/>
      <c r="D8" s="74"/>
      <c r="E8" s="75"/>
      <c r="F8" s="75"/>
      <c r="G8" s="75"/>
      <c r="H8" s="75"/>
      <c r="I8" s="76"/>
      <c r="J8" s="1"/>
      <c r="K8" s="2"/>
      <c r="L8" s="8"/>
      <c r="M8" s="59"/>
      <c r="N8" s="101"/>
      <c r="O8" s="102"/>
      <c r="P8" s="102"/>
      <c r="Q8" s="102"/>
      <c r="R8" s="103"/>
      <c r="S8" s="99"/>
      <c r="T8" s="99"/>
      <c r="U8" s="52"/>
    </row>
    <row r="9" spans="2:21" s="53" customFormat="1" ht="13.5" customHeight="1" x14ac:dyDescent="0.3">
      <c r="B9" s="72"/>
      <c r="C9" s="77"/>
      <c r="D9" s="78"/>
      <c r="E9" s="79"/>
      <c r="F9" s="79"/>
      <c r="G9" s="79"/>
      <c r="H9" s="79"/>
      <c r="I9" s="80"/>
      <c r="J9" s="3"/>
      <c r="K9" s="4"/>
      <c r="L9" s="10"/>
      <c r="M9" s="60"/>
      <c r="N9" s="104"/>
      <c r="O9" s="105"/>
      <c r="P9" s="105"/>
      <c r="Q9" s="105"/>
      <c r="R9" s="106"/>
      <c r="S9" s="99"/>
      <c r="T9" s="99"/>
      <c r="U9" s="52"/>
    </row>
    <row r="10" spans="2:21" s="53" customFormat="1" ht="9" customHeight="1" x14ac:dyDescent="0.3">
      <c r="B10" s="72"/>
      <c r="C10" s="77"/>
      <c r="D10" s="78"/>
      <c r="E10" s="79"/>
      <c r="F10" s="79"/>
      <c r="G10" s="79"/>
      <c r="H10" s="79"/>
      <c r="I10" s="80"/>
      <c r="J10" s="3"/>
      <c r="K10" s="4"/>
      <c r="L10" s="10"/>
      <c r="M10" s="60"/>
      <c r="N10" s="104"/>
      <c r="O10" s="105"/>
      <c r="P10" s="105"/>
      <c r="Q10" s="105"/>
      <c r="R10" s="106"/>
      <c r="S10" s="99"/>
      <c r="T10" s="99"/>
      <c r="U10" s="52"/>
    </row>
    <row r="11" spans="2:21" s="53" customFormat="1" ht="8.25" customHeight="1" x14ac:dyDescent="0.3">
      <c r="B11" s="72"/>
      <c r="C11" s="77"/>
      <c r="D11" s="78"/>
      <c r="E11" s="79"/>
      <c r="F11" s="81"/>
      <c r="G11" s="80"/>
      <c r="H11" s="79"/>
      <c r="I11" s="80"/>
      <c r="J11" s="3"/>
      <c r="K11" s="4"/>
      <c r="L11" s="10"/>
      <c r="M11" s="60"/>
      <c r="N11" s="104"/>
      <c r="O11" s="105"/>
      <c r="P11" s="105"/>
      <c r="Q11" s="105"/>
      <c r="R11" s="106"/>
      <c r="S11" s="99"/>
      <c r="T11" s="99"/>
      <c r="U11" s="52"/>
    </row>
    <row r="12" spans="2:21" s="53" customFormat="1" ht="6" customHeight="1" x14ac:dyDescent="0.3">
      <c r="B12" s="72"/>
      <c r="C12" s="77"/>
      <c r="D12" s="78"/>
      <c r="E12" s="79"/>
      <c r="F12" s="79"/>
      <c r="G12" s="79"/>
      <c r="H12" s="79"/>
      <c r="I12" s="80"/>
      <c r="J12" s="3"/>
      <c r="K12" s="4"/>
      <c r="L12" s="10"/>
      <c r="M12" s="60"/>
      <c r="N12" s="104"/>
      <c r="O12" s="105"/>
      <c r="P12" s="105"/>
      <c r="Q12" s="105"/>
      <c r="R12" s="106"/>
      <c r="S12" s="99"/>
      <c r="T12" s="99"/>
      <c r="U12" s="52"/>
    </row>
    <row r="13" spans="2:21" s="53" customFormat="1" ht="13.5" customHeight="1" x14ac:dyDescent="0.3">
      <c r="B13" s="72"/>
      <c r="C13" s="77"/>
      <c r="D13" s="78"/>
      <c r="E13" s="79"/>
      <c r="F13" s="79"/>
      <c r="G13" s="79"/>
      <c r="H13" s="79"/>
      <c r="I13" s="80"/>
      <c r="J13" s="3"/>
      <c r="K13" s="4"/>
      <c r="L13" s="10"/>
      <c r="M13" s="60"/>
      <c r="N13" s="104"/>
      <c r="O13" s="105"/>
      <c r="P13" s="105"/>
      <c r="Q13" s="105"/>
      <c r="R13" s="106"/>
      <c r="S13" s="99"/>
      <c r="T13" s="99"/>
      <c r="U13" s="52"/>
    </row>
    <row r="14" spans="2:21" s="53" customFormat="1" ht="13.5" customHeight="1" x14ac:dyDescent="0.3">
      <c r="B14" s="72"/>
      <c r="C14" s="77"/>
      <c r="D14" s="78"/>
      <c r="E14" s="79"/>
      <c r="F14" s="79"/>
      <c r="G14" s="79"/>
      <c r="H14" s="79"/>
      <c r="I14" s="80"/>
      <c r="J14" s="3"/>
      <c r="K14" s="4"/>
      <c r="L14" s="10"/>
      <c r="M14" s="60"/>
      <c r="N14" s="104"/>
      <c r="O14" s="105"/>
      <c r="P14" s="105"/>
      <c r="Q14" s="105"/>
      <c r="R14" s="106"/>
      <c r="S14" s="99"/>
      <c r="T14" s="99"/>
      <c r="U14" s="52"/>
    </row>
    <row r="15" spans="2:21" s="53" customFormat="1" ht="13.5" customHeight="1" x14ac:dyDescent="0.3">
      <c r="B15" s="72"/>
      <c r="C15" s="77"/>
      <c r="D15" s="78"/>
      <c r="E15" s="79"/>
      <c r="F15" s="79"/>
      <c r="G15" s="79"/>
      <c r="H15" s="79"/>
      <c r="I15" s="80"/>
      <c r="J15" s="3"/>
      <c r="K15" s="4"/>
      <c r="L15" s="10"/>
      <c r="M15" s="60"/>
      <c r="N15" s="104"/>
      <c r="O15" s="105"/>
      <c r="P15" s="105"/>
      <c r="Q15" s="105"/>
      <c r="R15" s="106"/>
      <c r="S15" s="99"/>
      <c r="T15" s="99"/>
      <c r="U15" s="52"/>
    </row>
    <row r="16" spans="2:21" s="53" customFormat="1" ht="13.5" customHeight="1" x14ac:dyDescent="0.3">
      <c r="B16" s="72"/>
      <c r="C16" s="77"/>
      <c r="D16" s="78"/>
      <c r="E16" s="79"/>
      <c r="F16" s="79"/>
      <c r="G16" s="79"/>
      <c r="H16" s="79"/>
      <c r="I16" s="80"/>
      <c r="J16" s="3"/>
      <c r="K16" s="4"/>
      <c r="L16" s="10"/>
      <c r="M16" s="60"/>
      <c r="N16" s="104"/>
      <c r="O16" s="105"/>
      <c r="P16" s="105"/>
      <c r="Q16" s="105"/>
      <c r="R16" s="106"/>
      <c r="S16" s="99"/>
      <c r="T16" s="99"/>
      <c r="U16" s="52"/>
    </row>
    <row r="17" spans="1:21" s="53" customFormat="1" ht="13.5" customHeight="1" x14ac:dyDescent="0.3">
      <c r="B17" s="72"/>
      <c r="C17" s="77"/>
      <c r="D17" s="78"/>
      <c r="E17" s="79"/>
      <c r="F17" s="79"/>
      <c r="G17" s="79"/>
      <c r="H17" s="79"/>
      <c r="I17" s="80"/>
      <c r="J17" s="3"/>
      <c r="K17" s="4"/>
      <c r="L17" s="10"/>
      <c r="M17" s="60"/>
      <c r="N17" s="104"/>
      <c r="O17" s="105"/>
      <c r="P17" s="105"/>
      <c r="Q17" s="105"/>
      <c r="R17" s="106"/>
      <c r="S17" s="99"/>
      <c r="T17" s="99"/>
      <c r="U17" s="52"/>
    </row>
    <row r="18" spans="1:21" s="53" customFormat="1" ht="13.5" customHeight="1" x14ac:dyDescent="0.3">
      <c r="B18" s="72"/>
      <c r="C18" s="77"/>
      <c r="D18" s="78"/>
      <c r="E18" s="79"/>
      <c r="F18" s="79"/>
      <c r="G18" s="79"/>
      <c r="H18" s="79"/>
      <c r="I18" s="80"/>
      <c r="J18" s="3"/>
      <c r="K18" s="4"/>
      <c r="L18" s="10"/>
      <c r="M18" s="60"/>
      <c r="N18" s="104"/>
      <c r="O18" s="105"/>
      <c r="P18" s="105"/>
      <c r="Q18" s="105"/>
      <c r="R18" s="106"/>
      <c r="S18" s="99"/>
      <c r="T18" s="99"/>
      <c r="U18" s="52"/>
    </row>
    <row r="19" spans="1:21" s="53" customFormat="1" ht="13.5" customHeight="1" x14ac:dyDescent="0.3">
      <c r="B19" s="72"/>
      <c r="C19" s="77"/>
      <c r="D19" s="78"/>
      <c r="E19" s="79"/>
      <c r="F19" s="79"/>
      <c r="G19" s="79"/>
      <c r="H19" s="79"/>
      <c r="I19" s="80"/>
      <c r="J19" s="3"/>
      <c r="K19" s="4"/>
      <c r="L19" s="10"/>
      <c r="M19" s="60"/>
      <c r="N19" s="104"/>
      <c r="O19" s="105"/>
      <c r="P19" s="105"/>
      <c r="Q19" s="105"/>
      <c r="R19" s="106"/>
      <c r="S19" s="99"/>
      <c r="T19" s="99"/>
      <c r="U19" s="52"/>
    </row>
    <row r="20" spans="1:21" s="53" customFormat="1" ht="13.5" customHeight="1" x14ac:dyDescent="0.3">
      <c r="B20" s="72"/>
      <c r="C20" s="77"/>
      <c r="D20" s="78"/>
      <c r="E20" s="79"/>
      <c r="F20" s="79"/>
      <c r="G20" s="79"/>
      <c r="H20" s="79"/>
      <c r="I20" s="80"/>
      <c r="J20" s="3"/>
      <c r="K20" s="4"/>
      <c r="L20" s="10"/>
      <c r="M20" s="60"/>
      <c r="N20" s="104"/>
      <c r="O20" s="105"/>
      <c r="P20" s="105"/>
      <c r="Q20" s="105"/>
      <c r="R20" s="106"/>
      <c r="S20" s="99"/>
      <c r="T20" s="99"/>
      <c r="U20" s="52"/>
    </row>
    <row r="21" spans="1:21" s="53" customFormat="1" ht="13.5" customHeight="1" x14ac:dyDescent="0.3">
      <c r="B21" s="72"/>
      <c r="C21" s="77"/>
      <c r="D21" s="78"/>
      <c r="E21" s="79"/>
      <c r="F21" s="79"/>
      <c r="G21" s="79"/>
      <c r="H21" s="79"/>
      <c r="I21" s="80"/>
      <c r="J21" s="3"/>
      <c r="K21" s="4"/>
      <c r="L21" s="10"/>
      <c r="M21" s="60"/>
      <c r="N21" s="104"/>
      <c r="O21" s="105"/>
      <c r="P21" s="105"/>
      <c r="Q21" s="105"/>
      <c r="R21" s="106"/>
      <c r="S21" s="99"/>
      <c r="T21" s="99"/>
      <c r="U21" s="52"/>
    </row>
    <row r="22" spans="1:21" s="53" customFormat="1" ht="7.5" customHeight="1" x14ac:dyDescent="0.3">
      <c r="B22" s="72"/>
      <c r="C22" s="77"/>
      <c r="D22" s="78"/>
      <c r="E22" s="79"/>
      <c r="F22" s="79"/>
      <c r="G22" s="79"/>
      <c r="H22" s="79"/>
      <c r="I22" s="80"/>
      <c r="J22" s="3"/>
      <c r="K22" s="4"/>
      <c r="L22" s="10"/>
      <c r="M22" s="60"/>
      <c r="N22" s="104"/>
      <c r="O22" s="105"/>
      <c r="P22" s="105"/>
      <c r="Q22" s="105"/>
      <c r="R22" s="106"/>
      <c r="S22" s="99"/>
      <c r="T22" s="99"/>
      <c r="U22" s="52"/>
    </row>
    <row r="23" spans="1:21" s="53" customFormat="1" ht="13.5" customHeight="1" x14ac:dyDescent="0.3">
      <c r="B23" s="72"/>
      <c r="C23" s="77"/>
      <c r="D23" s="78"/>
      <c r="E23" s="79"/>
      <c r="F23" s="79"/>
      <c r="G23" s="79"/>
      <c r="H23" s="79"/>
      <c r="I23" s="80"/>
      <c r="J23" s="3"/>
      <c r="K23" s="4"/>
      <c r="L23" s="10"/>
      <c r="M23" s="60"/>
      <c r="N23" s="104"/>
      <c r="O23" s="105"/>
      <c r="P23" s="105"/>
      <c r="Q23" s="105"/>
      <c r="R23" s="106"/>
      <c r="S23" s="99"/>
      <c r="T23" s="99"/>
      <c r="U23" s="52"/>
    </row>
    <row r="24" spans="1:21" s="53" customFormat="1" ht="13.5" customHeight="1" x14ac:dyDescent="0.3">
      <c r="B24" s="72"/>
      <c r="C24" s="77"/>
      <c r="D24" s="78"/>
      <c r="E24" s="79"/>
      <c r="F24" s="79"/>
      <c r="G24" s="79"/>
      <c r="H24" s="79"/>
      <c r="I24" s="80"/>
      <c r="J24" s="3"/>
      <c r="K24" s="4"/>
      <c r="L24" s="10"/>
      <c r="M24" s="60"/>
      <c r="N24" s="104"/>
      <c r="O24" s="105"/>
      <c r="P24" s="105"/>
      <c r="Q24" s="105"/>
      <c r="R24" s="106"/>
      <c r="S24" s="99"/>
      <c r="T24" s="99"/>
      <c r="U24" s="52"/>
    </row>
    <row r="25" spans="1:21" s="53" customFormat="1" ht="16.5" customHeight="1" x14ac:dyDescent="0.3">
      <c r="B25" s="72"/>
      <c r="C25" s="77"/>
      <c r="D25" s="78"/>
      <c r="E25" s="79"/>
      <c r="F25" s="79"/>
      <c r="G25" s="79"/>
      <c r="H25" s="79"/>
      <c r="I25" s="80"/>
      <c r="J25" s="3"/>
      <c r="K25" s="4"/>
      <c r="L25" s="10"/>
      <c r="M25" s="60"/>
      <c r="N25" s="104"/>
      <c r="O25" s="105"/>
      <c r="P25" s="105"/>
      <c r="Q25" s="105"/>
      <c r="R25" s="106"/>
      <c r="S25" s="99"/>
      <c r="T25" s="99"/>
      <c r="U25" s="52"/>
    </row>
    <row r="26" spans="1:21" s="53" customFormat="1" ht="4.5" customHeight="1" x14ac:dyDescent="0.3">
      <c r="B26" s="72"/>
      <c r="C26" s="77"/>
      <c r="D26" s="78"/>
      <c r="E26" s="82"/>
      <c r="F26" s="83"/>
      <c r="G26" s="84"/>
      <c r="H26" s="84"/>
      <c r="I26" s="82"/>
      <c r="J26" s="9"/>
      <c r="K26" s="10"/>
      <c r="L26" s="10"/>
      <c r="M26" s="60"/>
      <c r="N26" s="104"/>
      <c r="O26" s="105"/>
      <c r="P26" s="105"/>
      <c r="Q26" s="105"/>
      <c r="R26" s="106"/>
      <c r="S26" s="99"/>
      <c r="T26" s="99"/>
      <c r="U26" s="52"/>
    </row>
    <row r="27" spans="1:21" s="53" customFormat="1" ht="12" customHeight="1" thickBot="1" x14ac:dyDescent="0.35">
      <c r="B27" s="72"/>
      <c r="C27" s="85"/>
      <c r="D27" s="86"/>
      <c r="E27" s="87"/>
      <c r="F27" s="88"/>
      <c r="G27" s="89"/>
      <c r="H27" s="89"/>
      <c r="I27" s="87"/>
      <c r="J27" s="11"/>
      <c r="K27" s="12"/>
      <c r="L27" s="12"/>
      <c r="M27" s="61"/>
      <c r="N27" s="107"/>
      <c r="O27" s="108"/>
      <c r="P27" s="108"/>
      <c r="Q27" s="108"/>
      <c r="R27" s="109"/>
      <c r="S27" s="99"/>
      <c r="T27" s="99"/>
      <c r="U27" s="52"/>
    </row>
    <row r="28" spans="1:21" s="53" customFormat="1" ht="12" customHeight="1" x14ac:dyDescent="0.3">
      <c r="B28" s="68"/>
      <c r="C28" s="63"/>
      <c r="D28" s="64"/>
      <c r="E28" s="69"/>
      <c r="F28" s="65"/>
      <c r="G28" s="70"/>
      <c r="H28" s="70"/>
      <c r="I28" s="69"/>
      <c r="J28" s="54"/>
      <c r="K28" s="51"/>
      <c r="L28" s="51"/>
      <c r="M28" s="50"/>
      <c r="N28" s="98"/>
      <c r="O28" s="99"/>
      <c r="P28" s="99"/>
      <c r="Q28" s="99"/>
      <c r="R28" s="99"/>
      <c r="S28" s="99"/>
      <c r="T28" s="99"/>
      <c r="U28" s="52"/>
    </row>
    <row r="29" spans="1:21" s="5" customFormat="1" ht="5.25" customHeight="1" x14ac:dyDescent="0.25">
      <c r="B29" s="90"/>
      <c r="C29" s="114">
        <v>1980</v>
      </c>
      <c r="D29" s="91">
        <v>1985</v>
      </c>
      <c r="E29" s="91">
        <v>1990</v>
      </c>
      <c r="F29" s="91">
        <v>1995</v>
      </c>
      <c r="G29" s="91">
        <v>2000</v>
      </c>
      <c r="H29" s="91">
        <v>2001</v>
      </c>
      <c r="I29" s="91">
        <v>2002</v>
      </c>
      <c r="J29" s="115">
        <v>2003</v>
      </c>
      <c r="K29" s="116">
        <v>2004</v>
      </c>
      <c r="L29" s="116">
        <v>2005</v>
      </c>
      <c r="M29" s="115">
        <v>2006</v>
      </c>
      <c r="N29" s="117">
        <v>2007</v>
      </c>
      <c r="O29" s="115">
        <v>2008</v>
      </c>
      <c r="P29" s="117">
        <v>2009</v>
      </c>
      <c r="Q29" s="115">
        <v>2010</v>
      </c>
      <c r="R29" s="117">
        <v>2011</v>
      </c>
      <c r="S29" s="115">
        <v>2012</v>
      </c>
      <c r="T29" s="117">
        <v>2013</v>
      </c>
      <c r="U29" s="115">
        <v>2014</v>
      </c>
    </row>
    <row r="30" spans="1:21" s="5" customFormat="1" ht="4.5" customHeight="1" x14ac:dyDescent="0.25">
      <c r="A30" s="7"/>
      <c r="B30" s="92"/>
      <c r="C30" s="93">
        <f>VLOOKUP(J6,A33:T216,3,TRUE)</f>
        <v>0.24018313736325841</v>
      </c>
      <c r="D30" s="93">
        <f>VLOOKUP(J6,A33:T216,4,TRUE)</f>
        <v>0.24411885810861461</v>
      </c>
      <c r="E30" s="94">
        <f>VLOOKUP(J6,A33:T216,5,TRUE)</f>
        <v>0.22719482763830226</v>
      </c>
      <c r="F30" s="95">
        <f>VLOOKUP(J6,A33:T216,6,TRUE)</f>
        <v>6.0344504519315945E-2</v>
      </c>
      <c r="G30" s="95">
        <f>VLOOKUP(J6,A33:T216,7,TRUE)</f>
        <v>0.20486451165930697</v>
      </c>
      <c r="H30" s="95">
        <f>VLOOKUP(J6,A33:T216,8,TRUE)</f>
        <v>0.26433194297587248</v>
      </c>
      <c r="I30" s="94">
        <f>VLOOKUP(J6,A33:T216,9,TRUE)</f>
        <v>0.13502385932968838</v>
      </c>
      <c r="J30" s="6">
        <f>VLOOKUP(J6,A33:T216,10,TRUE)</f>
        <v>0.12595880712666244</v>
      </c>
      <c r="K30" s="6">
        <f>VLOOKUP(J6,A33:T216,11,TRUE)</f>
        <v>0.25593607214348463</v>
      </c>
      <c r="L30" s="6">
        <f>VLOOKUP(J6,A33:T216,12,TRUE)</f>
        <v>0.28695527410750388</v>
      </c>
      <c r="M30" s="6">
        <f>VLOOKUP(J6,A33:T216,13,TRUE)</f>
        <v>0.34818822645889158</v>
      </c>
      <c r="N30" s="95">
        <f>VLOOKUP(J6,A33:T216,14,TRUE)</f>
        <v>0.44914220536332211</v>
      </c>
      <c r="O30" s="95">
        <f>VLOOKUP(J6,A33:T216,15,TRUE)</f>
        <v>0.48307297497794915</v>
      </c>
      <c r="P30" s="95">
        <f>VLOOKUP(J6,A33:T216,16,TRUE)</f>
        <v>0.48952900639521629</v>
      </c>
      <c r="Q30" s="95">
        <f>VLOOKUP(J6,A33:T216,17,TRUE)</f>
        <v>0.63826690486926441</v>
      </c>
      <c r="R30" s="95">
        <f>VLOOKUP(J6,A33:T216,18,TRUE)</f>
        <v>1.2355628140165953</v>
      </c>
      <c r="S30" s="95">
        <f>VLOOKUP(J6,A33:T216,19,TRUE)</f>
        <v>0.96342678233025703</v>
      </c>
      <c r="T30" s="95">
        <f>VLOOKUP(J6,A33:T216,20,TRUE)</f>
        <v>0.87905442084740804</v>
      </c>
    </row>
    <row r="31" spans="1:21" ht="17.25" customHeight="1" x14ac:dyDescent="0.25">
      <c r="A31" s="21"/>
      <c r="B31" s="96" t="s">
        <v>198</v>
      </c>
      <c r="C31" s="97">
        <v>1980</v>
      </c>
      <c r="D31" s="97">
        <v>1985</v>
      </c>
      <c r="E31" s="97">
        <v>1990</v>
      </c>
      <c r="F31" s="97">
        <v>1995</v>
      </c>
      <c r="G31" s="97">
        <v>2000</v>
      </c>
      <c r="H31" s="97">
        <v>2001</v>
      </c>
      <c r="I31" s="97">
        <v>2002</v>
      </c>
      <c r="J31" s="97">
        <v>2003</v>
      </c>
      <c r="K31" s="97">
        <v>2004</v>
      </c>
      <c r="L31" s="97">
        <v>2005</v>
      </c>
      <c r="M31" s="97">
        <v>2006</v>
      </c>
      <c r="N31" s="97">
        <v>2007</v>
      </c>
      <c r="O31" s="97">
        <v>2008</v>
      </c>
      <c r="P31" s="97">
        <v>2009</v>
      </c>
      <c r="Q31" s="97">
        <v>2010</v>
      </c>
      <c r="R31" s="97">
        <v>2011</v>
      </c>
      <c r="S31" s="97">
        <v>2012</v>
      </c>
      <c r="T31" s="97">
        <v>2013</v>
      </c>
      <c r="U31" s="97"/>
    </row>
    <row r="32" spans="1:21" ht="15" customHeight="1" x14ac:dyDescent="0.25">
      <c r="B32" s="110"/>
      <c r="C32" s="130" t="s">
        <v>172</v>
      </c>
      <c r="D32" s="130"/>
      <c r="E32" s="130"/>
      <c r="F32" s="130"/>
      <c r="G32" s="130"/>
      <c r="H32" s="130"/>
      <c r="I32" s="130"/>
      <c r="J32" s="130"/>
      <c r="K32" s="130"/>
      <c r="L32" s="130"/>
      <c r="M32" s="130"/>
      <c r="N32" s="130"/>
      <c r="O32" s="130"/>
      <c r="P32" s="130"/>
      <c r="Q32" s="130"/>
      <c r="R32" s="130"/>
      <c r="S32" s="130"/>
      <c r="T32" s="130"/>
      <c r="U32" s="131"/>
    </row>
    <row r="33" spans="1:21" ht="12.6" customHeight="1" x14ac:dyDescent="0.25">
      <c r="A33" s="111" t="s">
        <v>90</v>
      </c>
      <c r="B33" s="23" t="s">
        <v>90</v>
      </c>
      <c r="C33" s="55">
        <v>0.24018313736325841</v>
      </c>
      <c r="D33" s="55">
        <v>0.24411885810861461</v>
      </c>
      <c r="E33" s="55">
        <v>0.22719482763830226</v>
      </c>
      <c r="F33" s="55">
        <v>6.0344504519315945E-2</v>
      </c>
      <c r="G33" s="55">
        <v>0.20486451165930697</v>
      </c>
      <c r="H33" s="55">
        <v>0.26433194297587248</v>
      </c>
      <c r="I33" s="55">
        <v>0.13502385932968838</v>
      </c>
      <c r="J33" s="55">
        <v>0.12595880712666244</v>
      </c>
      <c r="K33" s="55">
        <v>0.25593607214348463</v>
      </c>
      <c r="L33" s="55">
        <v>0.28695527410750388</v>
      </c>
      <c r="M33" s="55">
        <v>0.34818822645889158</v>
      </c>
      <c r="N33" s="55">
        <v>0.44914220536332211</v>
      </c>
      <c r="O33" s="55">
        <v>0.48307297497794915</v>
      </c>
      <c r="P33" s="55">
        <v>0.48952900639521629</v>
      </c>
      <c r="Q33" s="55">
        <v>0.63826690486926441</v>
      </c>
      <c r="R33" s="55">
        <v>1.2355628140165953</v>
      </c>
      <c r="S33" s="55">
        <v>0.96342678233025703</v>
      </c>
      <c r="T33" s="55">
        <v>0.87905442084740804</v>
      </c>
      <c r="U33" s="55"/>
    </row>
    <row r="34" spans="1:21" s="25" customFormat="1" x14ac:dyDescent="0.25">
      <c r="A34" s="112" t="s">
        <v>7</v>
      </c>
      <c r="B34" s="24" t="s">
        <v>7</v>
      </c>
      <c r="C34" s="56">
        <v>5.6769301429087085</v>
      </c>
      <c r="D34" s="56">
        <v>5.515933295515266</v>
      </c>
      <c r="E34" s="56">
        <v>6.0934946733719446</v>
      </c>
      <c r="F34" s="56">
        <v>2.3844846187413173</v>
      </c>
      <c r="G34" s="56">
        <v>1.788800632504089</v>
      </c>
      <c r="H34" s="56">
        <v>1.7891769672094282</v>
      </c>
      <c r="I34" s="56">
        <v>1.559134960638656</v>
      </c>
      <c r="J34" s="56">
        <v>1.2895063873789021</v>
      </c>
      <c r="K34" s="56">
        <v>1.6016274771595076</v>
      </c>
      <c r="L34" s="56">
        <v>1.4961348666226053</v>
      </c>
      <c r="M34" s="56">
        <v>1.4790745272223953</v>
      </c>
      <c r="N34" s="56">
        <v>1.959327774662905</v>
      </c>
      <c r="O34" s="56">
        <v>2.4247406852392661</v>
      </c>
      <c r="P34" s="56">
        <v>1.9968979064613517</v>
      </c>
      <c r="Q34" s="56">
        <v>3.0886263075943647</v>
      </c>
      <c r="R34" s="56">
        <v>4.3453425768054679</v>
      </c>
      <c r="S34" s="56">
        <v>5.6318433871332774</v>
      </c>
      <c r="T34" s="56">
        <v>6.1660890483137809</v>
      </c>
      <c r="U34" s="56"/>
    </row>
    <row r="35" spans="1:21" x14ac:dyDescent="0.25">
      <c r="A35" s="111" t="s">
        <v>8</v>
      </c>
      <c r="B35" s="23" t="s">
        <v>8</v>
      </c>
      <c r="C35" s="55">
        <v>33.75973495328207</v>
      </c>
      <c r="D35" s="55">
        <v>24.361464624121648</v>
      </c>
      <c r="E35" s="55">
        <v>24.901612812493823</v>
      </c>
      <c r="F35" s="55">
        <v>27.913642176079424</v>
      </c>
      <c r="G35" s="55">
        <v>42.095350164616022</v>
      </c>
      <c r="H35" s="55">
        <v>36.8234703456258</v>
      </c>
      <c r="I35" s="55">
        <v>35.636642786141017</v>
      </c>
      <c r="J35" s="55">
        <v>38.421568984558327</v>
      </c>
      <c r="K35" s="55">
        <v>40.513639007186939</v>
      </c>
      <c r="L35" s="55">
        <v>47.092808949380036</v>
      </c>
      <c r="M35" s="55">
        <v>47.769748252956227</v>
      </c>
      <c r="N35" s="55">
        <v>45.521209198491093</v>
      </c>
      <c r="O35" s="55">
        <v>46.851648634491333</v>
      </c>
      <c r="P35" s="55">
        <v>32.930617864665038</v>
      </c>
      <c r="Q35" s="55">
        <v>36.189164314061514</v>
      </c>
      <c r="R35" s="55">
        <v>37.511831323212121</v>
      </c>
      <c r="S35" s="55">
        <v>36.142301092448477</v>
      </c>
      <c r="T35" s="55">
        <v>31.715715411383506</v>
      </c>
      <c r="U35" s="55"/>
    </row>
    <row r="36" spans="1:21" x14ac:dyDescent="0.25">
      <c r="A36" s="111" t="s">
        <v>91</v>
      </c>
      <c r="B36" s="23" t="s">
        <v>91</v>
      </c>
      <c r="C36" s="55">
        <v>26.339642256701257</v>
      </c>
      <c r="D36" s="55">
        <v>28.638273114547175</v>
      </c>
      <c r="E36" s="55">
        <v>32.912514060006806</v>
      </c>
      <c r="F36" s="55">
        <v>59.821230701041593</v>
      </c>
      <c r="G36" s="55">
        <v>66.966987233563913</v>
      </c>
      <c r="H36" s="55">
        <v>59.003440120404214</v>
      </c>
      <c r="I36" s="55">
        <v>61.872870976317607</v>
      </c>
      <c r="J36" s="55">
        <v>59.15093416805243</v>
      </c>
      <c r="K36" s="55">
        <v>60.122810186021312</v>
      </c>
      <c r="L36" s="55">
        <v>66.196194346942548</v>
      </c>
      <c r="M36" s="55">
        <v>58.043798212841835</v>
      </c>
      <c r="N36" s="55">
        <v>57.580020901025996</v>
      </c>
      <c r="O36" s="55">
        <v>58.997316140894021</v>
      </c>
      <c r="P36" s="55">
        <v>46.483607449467463</v>
      </c>
      <c r="Q36" s="55">
        <v>46.931877804816892</v>
      </c>
      <c r="R36" s="55">
        <v>49.531056253778203</v>
      </c>
      <c r="S36" s="55">
        <v>49.531051244625786</v>
      </c>
      <c r="T36" s="55">
        <v>50.295154883818718</v>
      </c>
      <c r="U36" s="55"/>
    </row>
    <row r="37" spans="1:21" x14ac:dyDescent="0.25">
      <c r="A37" s="111" t="s">
        <v>63</v>
      </c>
      <c r="B37" s="23" t="s">
        <v>63</v>
      </c>
      <c r="C37" s="55">
        <v>0.9150604949104586</v>
      </c>
      <c r="D37" s="55">
        <v>0.76097704692804524</v>
      </c>
      <c r="E37" s="55">
        <v>0.32791416894103759</v>
      </c>
      <c r="F37" s="55">
        <v>0.48403092939711773</v>
      </c>
      <c r="G37" s="55">
        <v>0.62002247677926259</v>
      </c>
      <c r="H37" s="55">
        <v>0.5363435387104426</v>
      </c>
      <c r="I37" s="55">
        <v>0.5713331006311162</v>
      </c>
      <c r="J37" s="55">
        <v>0.85206679170794553</v>
      </c>
      <c r="K37" s="55">
        <v>1.0093076916955741</v>
      </c>
      <c r="L37" s="55">
        <v>1.1815662157968672</v>
      </c>
      <c r="M37" s="55">
        <v>1.4670177450624724</v>
      </c>
      <c r="N37" s="55">
        <v>1.5095311032503536</v>
      </c>
      <c r="O37" s="55">
        <v>1.3539138850847086</v>
      </c>
      <c r="P37" s="55">
        <v>1.027303353703072</v>
      </c>
      <c r="Q37" s="55">
        <v>0.47115123451850055</v>
      </c>
      <c r="R37" s="55">
        <v>0.43086339043932581</v>
      </c>
      <c r="S37" s="55">
        <v>0.3883122259990513</v>
      </c>
      <c r="T37" s="55">
        <v>0.35691230845970301</v>
      </c>
      <c r="U37" s="55"/>
    </row>
    <row r="38" spans="1:21" x14ac:dyDescent="0.25">
      <c r="A38" s="111" t="s">
        <v>64</v>
      </c>
      <c r="B38" s="57" t="s">
        <v>64</v>
      </c>
      <c r="C38" s="58">
        <v>0.24285296421445193</v>
      </c>
      <c r="D38" s="58">
        <v>0.40028923351563739</v>
      </c>
      <c r="E38" s="58">
        <v>0.86756148105185416</v>
      </c>
      <c r="F38" s="58">
        <v>0.72316357831860045</v>
      </c>
      <c r="G38" s="58">
        <v>0.74881928908774542</v>
      </c>
      <c r="H38" s="58">
        <v>0.88755351112765557</v>
      </c>
      <c r="I38" s="58">
        <v>0.90896918259723136</v>
      </c>
      <c r="J38" s="58">
        <v>1.4142092476643819</v>
      </c>
      <c r="K38" s="58">
        <v>0.79261170974304873</v>
      </c>
      <c r="L38" s="58">
        <v>0.81976488338467346</v>
      </c>
      <c r="M38" s="58">
        <v>1.3235816652848513</v>
      </c>
      <c r="N38" s="58">
        <v>1.3683025365918273</v>
      </c>
      <c r="O38" s="58">
        <v>1.3027458548995527</v>
      </c>
      <c r="P38" s="58">
        <v>1.0737867481516363</v>
      </c>
      <c r="Q38" s="58">
        <v>0.93069146547090487</v>
      </c>
      <c r="R38" s="58">
        <v>0.75625298886751124</v>
      </c>
      <c r="S38" s="58">
        <v>0.7636580705094469</v>
      </c>
      <c r="T38" s="58">
        <v>0.8973947923133071</v>
      </c>
      <c r="U38" s="58"/>
    </row>
    <row r="39" spans="1:21" x14ac:dyDescent="0.25">
      <c r="A39" s="111" t="s">
        <v>92</v>
      </c>
      <c r="B39" s="57" t="s">
        <v>92</v>
      </c>
      <c r="C39" s="58">
        <v>1.2195121951219512</v>
      </c>
      <c r="D39" s="58">
        <v>1.9254809364657857</v>
      </c>
      <c r="E39" s="58">
        <v>2.7147561101125572</v>
      </c>
      <c r="F39" s="58">
        <v>1.8972318771089731</v>
      </c>
      <c r="G39" s="58">
        <v>2.5284490251455032</v>
      </c>
      <c r="H39" s="58">
        <v>2.4880738978598638</v>
      </c>
      <c r="I39" s="58">
        <v>6.0783004034910375</v>
      </c>
      <c r="J39" s="58">
        <v>5.6722111603677456</v>
      </c>
      <c r="K39" s="58">
        <v>5.5445812693949765</v>
      </c>
      <c r="L39" s="58">
        <v>5.847741795702782</v>
      </c>
      <c r="M39" s="58">
        <v>5.9643407087099467</v>
      </c>
      <c r="N39" s="58">
        <v>4.9294205811338552</v>
      </c>
      <c r="O39" s="58">
        <v>4.3661543167260781</v>
      </c>
      <c r="P39" s="58">
        <v>4.5810268579738542</v>
      </c>
      <c r="Q39" s="58">
        <v>4.5112406399006284</v>
      </c>
      <c r="R39" s="58">
        <v>4.171054050452998</v>
      </c>
      <c r="S39" s="58">
        <v>4.1682187550674277</v>
      </c>
      <c r="T39" s="58">
        <v>4.0893640078261866</v>
      </c>
      <c r="U39" s="58"/>
    </row>
    <row r="40" spans="1:21" x14ac:dyDescent="0.25">
      <c r="A40" s="111" t="s">
        <v>9</v>
      </c>
      <c r="B40" s="57" t="s">
        <v>9</v>
      </c>
      <c r="C40" s="58">
        <v>0</v>
      </c>
      <c r="D40" s="58">
        <v>0</v>
      </c>
      <c r="E40" s="58">
        <v>0</v>
      </c>
      <c r="F40" s="58">
        <v>0</v>
      </c>
      <c r="G40" s="58">
        <v>0.82940663588261765</v>
      </c>
      <c r="H40" s="58">
        <v>0.91345908802364961</v>
      </c>
      <c r="I40" s="58">
        <v>1.2513498215626215</v>
      </c>
      <c r="J40" s="58">
        <v>1.4945805737964206</v>
      </c>
      <c r="K40" s="58">
        <v>3.495539518008385</v>
      </c>
      <c r="L40" s="58">
        <v>3.4438863359532697</v>
      </c>
      <c r="M40" s="58">
        <v>2.7875601473212583</v>
      </c>
      <c r="N40" s="58">
        <v>2.4649128472862949</v>
      </c>
      <c r="O40" s="58">
        <v>1.7244100568730145</v>
      </c>
      <c r="P40" s="58">
        <v>1.8272169778067227</v>
      </c>
      <c r="Q40" s="58">
        <v>2.8466503747959528</v>
      </c>
      <c r="R40" s="58">
        <v>2.9708897778270775</v>
      </c>
      <c r="S40" s="58">
        <v>3.1309538878344969</v>
      </c>
      <c r="T40" s="58">
        <v>2.6595520849900116</v>
      </c>
      <c r="U40" s="58"/>
    </row>
    <row r="41" spans="1:21" x14ac:dyDescent="0.25">
      <c r="A41" s="111" t="s">
        <v>65</v>
      </c>
      <c r="B41" s="57" t="s">
        <v>65</v>
      </c>
      <c r="C41" s="58">
        <v>7.2381944966858676</v>
      </c>
      <c r="D41" s="58">
        <v>7.5469039330820857</v>
      </c>
      <c r="E41" s="58">
        <v>5.293798113266714</v>
      </c>
      <c r="F41" s="58">
        <v>5.0970527266032555</v>
      </c>
      <c r="G41" s="58">
        <v>5.5684984193433769</v>
      </c>
      <c r="H41" s="58">
        <v>5.3451297996391336</v>
      </c>
      <c r="I41" s="58">
        <v>5.0844265058889055</v>
      </c>
      <c r="J41" s="58">
        <v>4.4779419416794513</v>
      </c>
      <c r="K41" s="58">
        <v>5.5824017193532889</v>
      </c>
      <c r="L41" s="58">
        <v>7.3036381697623707</v>
      </c>
      <c r="M41" s="58">
        <v>7.7212414986412705</v>
      </c>
      <c r="N41" s="58">
        <v>7.5710416194800363</v>
      </c>
      <c r="O41" s="58">
        <v>9.1150752224857836</v>
      </c>
      <c r="P41" s="58">
        <v>7.8081824136041051</v>
      </c>
      <c r="Q41" s="58">
        <v>9.4855076004684573</v>
      </c>
      <c r="R41" s="58">
        <v>9.6305301283027109</v>
      </c>
      <c r="S41" s="58">
        <v>8.9145475113144421</v>
      </c>
      <c r="T41" s="58">
        <v>9.3438556174320446</v>
      </c>
      <c r="U41" s="58"/>
    </row>
    <row r="42" spans="1:21" x14ac:dyDescent="0.25">
      <c r="A42" s="111" t="s">
        <v>66</v>
      </c>
      <c r="B42" s="57" t="s">
        <v>66</v>
      </c>
      <c r="C42" s="58">
        <v>0.42106959265332128</v>
      </c>
      <c r="D42" s="58">
        <v>0.41799834685526543</v>
      </c>
      <c r="E42" s="58">
        <v>0.36116795677262525</v>
      </c>
      <c r="F42" s="58">
        <v>0.34319119430156758</v>
      </c>
      <c r="G42" s="58">
        <v>0.37354513907139403</v>
      </c>
      <c r="H42" s="58">
        <v>0.40458825645278246</v>
      </c>
      <c r="I42" s="58">
        <v>0.40137334602423791</v>
      </c>
      <c r="J42" s="58">
        <v>0.40118832296366341</v>
      </c>
      <c r="K42" s="58">
        <v>0.4255847062949335</v>
      </c>
      <c r="L42" s="58">
        <v>0.44071101366193555</v>
      </c>
      <c r="M42" s="58">
        <v>0.44532172416700333</v>
      </c>
      <c r="N42" s="58">
        <v>0.39162512787763737</v>
      </c>
      <c r="O42" s="58">
        <v>0.51640297790029777</v>
      </c>
      <c r="P42" s="58">
        <v>0.42251298897575151</v>
      </c>
      <c r="Q42" s="58">
        <v>0.44485632794573193</v>
      </c>
      <c r="R42" s="58">
        <v>0.54791777900792793</v>
      </c>
      <c r="S42" s="58">
        <v>0.54278955386692829</v>
      </c>
      <c r="T42" s="58">
        <v>0.50509641223105517</v>
      </c>
      <c r="U42" s="58"/>
    </row>
    <row r="43" spans="1:21" x14ac:dyDescent="0.25">
      <c r="A43" s="111" t="s">
        <v>10</v>
      </c>
      <c r="B43" s="23" t="s">
        <v>10</v>
      </c>
      <c r="C43" s="55">
        <v>0</v>
      </c>
      <c r="D43" s="55">
        <v>0</v>
      </c>
      <c r="E43" s="55">
        <v>3.0912708931458162</v>
      </c>
      <c r="F43" s="55">
        <v>10.856796430097695</v>
      </c>
      <c r="G43" s="55">
        <v>29.285913127811853</v>
      </c>
      <c r="H43" s="55">
        <v>31.95587817835273</v>
      </c>
      <c r="I43" s="55">
        <v>31.208011832421551</v>
      </c>
      <c r="J43" s="55">
        <v>29.645697758496027</v>
      </c>
      <c r="K43" s="55">
        <v>31.03189023244158</v>
      </c>
      <c r="L43" s="55">
        <v>45.361205305404127</v>
      </c>
      <c r="M43" s="55">
        <v>53.221835801649021</v>
      </c>
      <c r="N43" s="55">
        <v>56.812862331689587</v>
      </c>
      <c r="O43" s="55">
        <v>55.653141130654525</v>
      </c>
      <c r="P43" s="55">
        <v>45.234469610676129</v>
      </c>
      <c r="Q43" s="55">
        <v>48.942941177948072</v>
      </c>
      <c r="R43" s="55">
        <v>50.742339450938964</v>
      </c>
      <c r="S43" s="55">
        <v>45.786144736050957</v>
      </c>
      <c r="T43" s="55">
        <v>42.557464110862171</v>
      </c>
      <c r="U43" s="55"/>
    </row>
    <row r="44" spans="1:21" x14ac:dyDescent="0.25">
      <c r="A44" s="111" t="s">
        <v>93</v>
      </c>
      <c r="B44" s="24" t="s">
        <v>93</v>
      </c>
      <c r="C44" s="56">
        <v>1.1082676364342761</v>
      </c>
      <c r="D44" s="56">
        <v>1.1355879561516136</v>
      </c>
      <c r="E44" s="56">
        <v>1.0556552622613291</v>
      </c>
      <c r="F44" s="56">
        <v>2.3591225143494077</v>
      </c>
      <c r="G44" s="56">
        <v>1.0800708400297054</v>
      </c>
      <c r="H44" s="56">
        <v>0.97719020444288418</v>
      </c>
      <c r="I44" s="56">
        <v>1.1891563806007364</v>
      </c>
      <c r="J44" s="56">
        <v>1.2264103131022954</v>
      </c>
      <c r="K44" s="56">
        <v>1.2069889603611219</v>
      </c>
      <c r="L44" s="56">
        <v>1.107396174989923</v>
      </c>
      <c r="M44" s="56">
        <v>1.2039603921700837</v>
      </c>
      <c r="N44" s="56">
        <v>0.9251854940001194</v>
      </c>
      <c r="O44" s="56">
        <v>0.98433459380224131</v>
      </c>
      <c r="P44" s="56">
        <v>0.98483006216855318</v>
      </c>
      <c r="Q44" s="56">
        <v>1.0611794446841742</v>
      </c>
      <c r="R44" s="56">
        <v>0.71237871996673641</v>
      </c>
      <c r="S44" s="56">
        <v>0.86417844431272006</v>
      </c>
      <c r="T44" s="56">
        <v>0.79805961407417958</v>
      </c>
      <c r="U44" s="56"/>
    </row>
    <row r="45" spans="1:21" x14ac:dyDescent="0.25">
      <c r="A45" s="111" t="s">
        <v>94</v>
      </c>
      <c r="B45" s="23" t="s">
        <v>94</v>
      </c>
      <c r="C45" s="55">
        <v>30.660682500208083</v>
      </c>
      <c r="D45" s="55">
        <v>21.955692816036425</v>
      </c>
      <c r="E45" s="55">
        <v>17.994085040483153</v>
      </c>
      <c r="F45" s="55">
        <v>13.451699736362501</v>
      </c>
      <c r="G45" s="55">
        <v>25.124103932658176</v>
      </c>
      <c r="H45" s="55">
        <v>22.306575265258676</v>
      </c>
      <c r="I45" s="55">
        <v>22.025515525260534</v>
      </c>
      <c r="J45" s="55">
        <v>22.127127643688727</v>
      </c>
      <c r="K45" s="55">
        <v>20.004706236212161</v>
      </c>
      <c r="L45" s="55">
        <v>21.62196960904847</v>
      </c>
      <c r="M45" s="55">
        <v>22.874648707983795</v>
      </c>
      <c r="N45" s="55">
        <v>21.611556558026692</v>
      </c>
      <c r="O45" s="55">
        <v>25.294560223886247</v>
      </c>
      <c r="P45" s="55">
        <v>20.051398732355509</v>
      </c>
      <c r="Q45" s="55">
        <v>21.947631444587834</v>
      </c>
      <c r="R45" s="55">
        <v>27.815725043563198</v>
      </c>
      <c r="S45" s="55">
        <v>25.721485428150682</v>
      </c>
      <c r="T45" s="55">
        <v>26.911476660587791</v>
      </c>
      <c r="U45" s="55"/>
    </row>
    <row r="46" spans="1:21" x14ac:dyDescent="0.25">
      <c r="A46" s="111" t="s">
        <v>95</v>
      </c>
      <c r="B46" s="23" t="s">
        <v>95</v>
      </c>
      <c r="C46" s="55">
        <v>0.39047849720069283</v>
      </c>
      <c r="D46" s="55">
        <v>8.4638493887099292E-2</v>
      </c>
      <c r="E46" s="55">
        <v>1.0215983565212674</v>
      </c>
      <c r="F46" s="55">
        <v>1.4449154508501676</v>
      </c>
      <c r="G46" s="55">
        <v>1.3850171873675854</v>
      </c>
      <c r="H46" s="55">
        <v>1.4775297840188815</v>
      </c>
      <c r="I46" s="55">
        <v>1.5592681206030363</v>
      </c>
      <c r="J46" s="55">
        <v>1.5646838460202028</v>
      </c>
      <c r="K46" s="55">
        <v>1.5634163739775955</v>
      </c>
      <c r="L46" s="55">
        <v>1.5589783680714331</v>
      </c>
      <c r="M46" s="55">
        <v>1.591632999420955</v>
      </c>
      <c r="N46" s="55">
        <v>1.6005060072750161</v>
      </c>
      <c r="O46" s="55">
        <v>1.6089147354254274</v>
      </c>
      <c r="P46" s="55">
        <v>1.6424367865671186</v>
      </c>
      <c r="Q46" s="55">
        <v>1.660965876700057</v>
      </c>
      <c r="R46" s="55">
        <v>1.634781952368066</v>
      </c>
      <c r="S46" s="55">
        <v>1.6673150513876183</v>
      </c>
      <c r="T46" s="55">
        <v>1.7052275149632705</v>
      </c>
      <c r="U46" s="55"/>
    </row>
    <row r="47" spans="1:21" x14ac:dyDescent="0.25">
      <c r="A47" s="111" t="s">
        <v>96</v>
      </c>
      <c r="B47" s="23" t="s">
        <v>96</v>
      </c>
      <c r="C47" s="55">
        <v>0.22862629105928706</v>
      </c>
      <c r="D47" s="55">
        <v>0.38809696379034148</v>
      </c>
      <c r="E47" s="55">
        <v>0.19364936201819771</v>
      </c>
      <c r="F47" s="55">
        <v>0.19371662734384701</v>
      </c>
      <c r="G47" s="55">
        <v>0.25874177570784357</v>
      </c>
      <c r="H47" s="55">
        <v>0.23615165771025864</v>
      </c>
      <c r="I47" s="55">
        <v>0.21475741360488218</v>
      </c>
      <c r="J47" s="55">
        <v>0.16591857764116177</v>
      </c>
      <c r="K47" s="55">
        <v>0.18203094526069433</v>
      </c>
      <c r="L47" s="55">
        <v>0.21827901106243969</v>
      </c>
      <c r="M47" s="55">
        <v>0.20475792763423767</v>
      </c>
      <c r="N47" s="55">
        <v>0.198466049501274</v>
      </c>
      <c r="O47" s="55">
        <v>0.20000764360421416</v>
      </c>
      <c r="P47" s="55">
        <v>0.22259321090706735</v>
      </c>
      <c r="Q47" s="55">
        <v>0.26944795400046412</v>
      </c>
      <c r="R47" s="55">
        <v>0.28484545209592366</v>
      </c>
      <c r="S47" s="55">
        <v>0.28387765964706363</v>
      </c>
      <c r="T47" s="55">
        <v>0.27941309728339009</v>
      </c>
      <c r="U47" s="55"/>
    </row>
    <row r="48" spans="1:21" x14ac:dyDescent="0.25">
      <c r="A48" s="111" t="s">
        <v>51</v>
      </c>
      <c r="B48" s="57" t="s">
        <v>51</v>
      </c>
      <c r="C48" s="58">
        <v>0.21288945388510688</v>
      </c>
      <c r="D48" s="58">
        <v>0.20322869949376002</v>
      </c>
      <c r="E48" s="58">
        <v>0.17665433023500954</v>
      </c>
      <c r="F48" s="58">
        <v>0.19404763540334954</v>
      </c>
      <c r="G48" s="58">
        <v>0.17723026828124414</v>
      </c>
      <c r="H48" s="58">
        <v>0.14945362155132108</v>
      </c>
      <c r="I48" s="58">
        <v>0.15184037109750434</v>
      </c>
      <c r="J48" s="58">
        <v>0.15179427457859709</v>
      </c>
      <c r="K48" s="58">
        <v>0.14208953492296214</v>
      </c>
      <c r="L48" s="58">
        <v>0.14383051851702713</v>
      </c>
      <c r="M48" s="58">
        <v>0.14978217788948711</v>
      </c>
      <c r="N48" s="58">
        <v>0.13206291800480643</v>
      </c>
      <c r="O48" s="58">
        <v>0.14868085262955963</v>
      </c>
      <c r="P48" s="58">
        <v>0.15382926578747835</v>
      </c>
      <c r="Q48" s="58">
        <v>0.15347019024188988</v>
      </c>
      <c r="R48" s="58">
        <v>0.1609526581603889</v>
      </c>
      <c r="S48" s="58">
        <v>0.14357826489408412</v>
      </c>
      <c r="T48" s="58">
        <v>0.13955629338020845</v>
      </c>
      <c r="U48" s="58"/>
    </row>
    <row r="49" spans="1:21" x14ac:dyDescent="0.25">
      <c r="A49" s="111" t="s">
        <v>59</v>
      </c>
      <c r="B49" s="57" t="s">
        <v>59</v>
      </c>
      <c r="C49" s="58">
        <v>0.22727660969958557</v>
      </c>
      <c r="D49" s="58">
        <v>0.34520012398313865</v>
      </c>
      <c r="E49" s="58">
        <v>0.57754613325820536</v>
      </c>
      <c r="F49" s="58">
        <v>0.60440631702086178</v>
      </c>
      <c r="G49" s="58">
        <v>0.60498332960926271</v>
      </c>
      <c r="H49" s="58">
        <v>0.60344507247954882</v>
      </c>
      <c r="I49" s="58">
        <v>0.53925967148747245</v>
      </c>
      <c r="J49" s="58">
        <v>0.51292716035340014</v>
      </c>
      <c r="K49" s="58">
        <v>0.51248124783748961</v>
      </c>
      <c r="L49" s="58">
        <v>0.46708621551675605</v>
      </c>
      <c r="M49" s="58">
        <v>0.44323028066710812</v>
      </c>
      <c r="N49" s="58">
        <v>0.48143371388234363</v>
      </c>
      <c r="O49" s="58">
        <v>0.54389449794057854</v>
      </c>
      <c r="P49" s="58">
        <v>0.50015805133923907</v>
      </c>
      <c r="Q49" s="58">
        <v>0.50728319350399254</v>
      </c>
      <c r="R49" s="58">
        <v>0.50632006118122763</v>
      </c>
      <c r="S49" s="58">
        <v>0.52730731640069817</v>
      </c>
      <c r="T49" s="58">
        <v>0.51143478558443889</v>
      </c>
      <c r="U49" s="58"/>
    </row>
    <row r="50" spans="1:21" x14ac:dyDescent="0.25">
      <c r="A50" s="111" t="s">
        <v>67</v>
      </c>
      <c r="B50" s="57" t="s">
        <v>67</v>
      </c>
      <c r="C50" s="58">
        <v>0.16582999186863917</v>
      </c>
      <c r="D50" s="58">
        <v>4.9220336154709043</v>
      </c>
      <c r="E50" s="58">
        <v>0.94127650738830382</v>
      </c>
      <c r="F50" s="58">
        <v>0.53785210745980927</v>
      </c>
      <c r="G50" s="58">
        <v>0.23680184620399122</v>
      </c>
      <c r="H50" s="58">
        <v>0.23707944819689988</v>
      </c>
      <c r="I50" s="58">
        <v>0.2411011199611463</v>
      </c>
      <c r="J50" s="58">
        <v>0.24682021797048501</v>
      </c>
      <c r="K50" s="58">
        <v>0.25426917404909077</v>
      </c>
      <c r="L50" s="58">
        <v>0.25301918118388789</v>
      </c>
      <c r="M50" s="58">
        <v>0.25532466461365927</v>
      </c>
      <c r="N50" s="58">
        <v>0.25989850122236557</v>
      </c>
      <c r="O50" s="58">
        <v>0.25418797435519247</v>
      </c>
      <c r="P50" s="58">
        <v>0.25453666667482716</v>
      </c>
      <c r="Q50" s="58">
        <v>0.24991451426870839</v>
      </c>
      <c r="R50" s="58">
        <v>0.25425716301595319</v>
      </c>
      <c r="S50" s="58">
        <v>0.24056522128036006</v>
      </c>
      <c r="T50" s="58">
        <v>0.23848399052651681</v>
      </c>
      <c r="U50" s="58"/>
    </row>
    <row r="51" spans="1:21" x14ac:dyDescent="0.25">
      <c r="A51" s="111" t="s">
        <v>97</v>
      </c>
      <c r="B51" s="57" t="s">
        <v>97</v>
      </c>
      <c r="C51" s="58">
        <v>0.70426476087527035</v>
      </c>
      <c r="D51" s="58">
        <v>0.97458108807970101</v>
      </c>
      <c r="E51" s="58">
        <v>0.97820557630193317</v>
      </c>
      <c r="F51" s="58">
        <v>2.3775822384981042</v>
      </c>
      <c r="G51" s="58">
        <v>1.6306410211823208</v>
      </c>
      <c r="H51" s="58">
        <v>1.6429921899070152</v>
      </c>
      <c r="I51" s="58">
        <v>1.8075080023664287</v>
      </c>
      <c r="J51" s="58">
        <v>2.0700103039383833</v>
      </c>
      <c r="K51" s="58">
        <v>1.4349460796176359</v>
      </c>
      <c r="L51" s="58">
        <v>1.5802326437100598</v>
      </c>
      <c r="M51" s="58">
        <v>2.2314805099958743</v>
      </c>
      <c r="N51" s="58">
        <v>1.8545635135838054</v>
      </c>
      <c r="O51" s="58">
        <v>2.356404611294467</v>
      </c>
      <c r="P51" s="58">
        <v>2.3389302346760106</v>
      </c>
      <c r="Q51" s="58">
        <v>2.3230657473769267</v>
      </c>
      <c r="R51" s="58">
        <v>2.3963792117407809</v>
      </c>
      <c r="S51" s="58">
        <v>2.1409446887339056</v>
      </c>
      <c r="T51" s="58">
        <v>2.8996558247710897</v>
      </c>
      <c r="U51" s="58"/>
    </row>
    <row r="52" spans="1:21" x14ac:dyDescent="0.25">
      <c r="A52" s="111" t="s">
        <v>11</v>
      </c>
      <c r="B52" s="57" t="s">
        <v>194</v>
      </c>
      <c r="C52" s="58">
        <v>15.573770491803279</v>
      </c>
      <c r="D52" s="58">
        <v>11.625468943886535</v>
      </c>
      <c r="E52" s="58">
        <v>10.972958147585109</v>
      </c>
      <c r="F52" s="58">
        <v>6.6500273522975926</v>
      </c>
      <c r="G52" s="58">
        <v>7.2160051877060987</v>
      </c>
      <c r="H52" s="58">
        <v>6.9252383431117153</v>
      </c>
      <c r="I52" s="58">
        <v>7.0637736662198813</v>
      </c>
      <c r="J52" s="58">
        <v>8.3675378604112005</v>
      </c>
      <c r="K52" s="58">
        <v>10.569240569309519</v>
      </c>
      <c r="L52" s="58">
        <v>11.601378310284025</v>
      </c>
      <c r="M52" s="58">
        <v>14.213269435683667</v>
      </c>
      <c r="N52" s="58">
        <v>15.204671295193478</v>
      </c>
      <c r="O52" s="58">
        <v>17.645609346903353</v>
      </c>
      <c r="P52" s="58">
        <v>15.452297703386058</v>
      </c>
      <c r="Q52" s="58">
        <v>16.675288163501254</v>
      </c>
      <c r="R52" s="58">
        <v>19.056985370508965</v>
      </c>
      <c r="S52" s="58">
        <v>18.335869245752658</v>
      </c>
      <c r="T52" s="58">
        <v>17.895554512993549</v>
      </c>
      <c r="U52" s="58"/>
    </row>
    <row r="53" spans="1:21" ht="13.5" customHeight="1" x14ac:dyDescent="0.25">
      <c r="A53" s="111" t="s">
        <v>12</v>
      </c>
      <c r="B53" s="23" t="s">
        <v>12</v>
      </c>
      <c r="C53" s="55">
        <v>0</v>
      </c>
      <c r="D53" s="55">
        <v>0</v>
      </c>
      <c r="E53" s="55">
        <v>2.3469900716350383</v>
      </c>
      <c r="F53" s="55">
        <v>2.3892620290793252</v>
      </c>
      <c r="G53" s="55">
        <v>2.1193641907427772</v>
      </c>
      <c r="H53" s="55">
        <v>2.0114136027692018</v>
      </c>
      <c r="I53" s="55">
        <v>1.9227467811158798</v>
      </c>
      <c r="J53" s="55">
        <v>2.0014644862094215</v>
      </c>
      <c r="K53" s="55">
        <v>2.1186440677966099</v>
      </c>
      <c r="L53" s="55">
        <v>2.1825898136793938</v>
      </c>
      <c r="M53" s="55">
        <v>2.2026683178708368</v>
      </c>
      <c r="N53" s="55">
        <v>2.3630897049271002</v>
      </c>
      <c r="O53" s="55">
        <v>2.4476489121297207</v>
      </c>
      <c r="P53" s="55">
        <v>0.24662935849789047</v>
      </c>
      <c r="Q53" s="55">
        <v>2.3842348777539204</v>
      </c>
      <c r="R53" s="55">
        <v>2.6096876187815665</v>
      </c>
      <c r="S53" s="55">
        <v>2.8475394237744638</v>
      </c>
      <c r="T53" s="55">
        <v>2.5712476182837478</v>
      </c>
      <c r="U53" s="55"/>
    </row>
    <row r="54" spans="1:21" x14ac:dyDescent="0.25">
      <c r="A54" s="111" t="s">
        <v>98</v>
      </c>
      <c r="B54" s="24" t="s">
        <v>98</v>
      </c>
      <c r="C54" s="56">
        <v>27.527014599749993</v>
      </c>
      <c r="D54" s="56">
        <v>37.909686072700168</v>
      </c>
      <c r="E54" s="56">
        <v>40.238009324989399</v>
      </c>
      <c r="F54" s="56">
        <v>32.089865508500573</v>
      </c>
      <c r="G54" s="56">
        <v>37.043154992867862</v>
      </c>
      <c r="H54" s="56">
        <v>35.219226413731356</v>
      </c>
      <c r="I54" s="56">
        <v>31.330900597805677</v>
      </c>
      <c r="J54" s="56">
        <v>28.565381727683004</v>
      </c>
      <c r="K54" s="56">
        <v>28.859829507685543</v>
      </c>
      <c r="L54" s="56">
        <v>35.27172424479653</v>
      </c>
      <c r="M54" s="56">
        <v>35.42260324389553</v>
      </c>
      <c r="N54" s="56">
        <v>32.444207896763004</v>
      </c>
      <c r="O54" s="56">
        <v>29.209358637291636</v>
      </c>
      <c r="P54" s="56">
        <v>15.880430530404821</v>
      </c>
      <c r="Q54" s="56">
        <v>27.104397656361872</v>
      </c>
      <c r="R54" s="56">
        <v>27.119381805922981</v>
      </c>
      <c r="S54" s="56">
        <v>21.467015919058124</v>
      </c>
      <c r="T54" s="56">
        <v>24.531732336854692</v>
      </c>
      <c r="U54" s="56"/>
    </row>
    <row r="55" spans="1:21" x14ac:dyDescent="0.25">
      <c r="A55" s="111" t="s">
        <v>68</v>
      </c>
      <c r="B55" s="23" t="s">
        <v>68</v>
      </c>
      <c r="C55" s="55">
        <v>1.0406856281785648</v>
      </c>
      <c r="D55" s="55">
        <v>3.0399256476784258</v>
      </c>
      <c r="E55" s="55">
        <v>1.5843430280755133</v>
      </c>
      <c r="F55" s="55">
        <v>0.8190614393470883</v>
      </c>
      <c r="G55" s="55">
        <v>1.5926228994722254</v>
      </c>
      <c r="H55" s="55">
        <v>1.4709287304903482</v>
      </c>
      <c r="I55" s="55">
        <v>1.6038437581737592</v>
      </c>
      <c r="J55" s="55">
        <v>1.7169019198783637</v>
      </c>
      <c r="K55" s="55">
        <v>1.9202908553177238</v>
      </c>
      <c r="L55" s="55">
        <v>2.46263678224435</v>
      </c>
      <c r="M55" s="55">
        <v>2.8934030861852098</v>
      </c>
      <c r="N55" s="55">
        <v>2.3458186653192636</v>
      </c>
      <c r="O55" s="55">
        <v>3.2357934607504348</v>
      </c>
      <c r="P55" s="55">
        <v>1.8274185427245195</v>
      </c>
      <c r="Q55" s="55">
        <v>2.9711878538593144</v>
      </c>
      <c r="R55" s="55">
        <v>4.0761608189985319</v>
      </c>
      <c r="S55" s="55">
        <v>4.2684340487636803</v>
      </c>
      <c r="T55" s="55">
        <v>4.0933761523212393</v>
      </c>
      <c r="U55" s="55"/>
    </row>
    <row r="56" spans="1:21" x14ac:dyDescent="0.25">
      <c r="A56" s="111" t="s">
        <v>52</v>
      </c>
      <c r="B56" s="23" t="s">
        <v>52</v>
      </c>
      <c r="C56" s="55">
        <v>7.9349335449315606E-2</v>
      </c>
      <c r="D56" s="55">
        <v>0.18689405443289336</v>
      </c>
      <c r="E56" s="55">
        <v>0.1263660834904162</v>
      </c>
      <c r="F56" s="55">
        <v>7.5549447137987266E-2</v>
      </c>
      <c r="G56" s="55">
        <v>4.6876448567134521E-2</v>
      </c>
      <c r="H56" s="55">
        <v>4.3769225235945383E-2</v>
      </c>
      <c r="I56" s="55">
        <v>4.4947308983326925E-2</v>
      </c>
      <c r="J56" s="55">
        <v>4.9862149905900821E-2</v>
      </c>
      <c r="K56" s="55">
        <v>4.7252510042803668E-2</v>
      </c>
      <c r="L56" s="55">
        <v>4.0832249970712241E-2</v>
      </c>
      <c r="M56" s="55">
        <v>3.8091570018125243E-2</v>
      </c>
      <c r="N56" s="55">
        <v>3.5042328212286422E-2</v>
      </c>
      <c r="O56" s="55">
        <v>3.6104160503051305E-2</v>
      </c>
      <c r="P56" s="55">
        <v>4.1063686355563615E-2</v>
      </c>
      <c r="Q56" s="55">
        <v>0</v>
      </c>
      <c r="R56" s="55">
        <v>0</v>
      </c>
      <c r="S56" s="55">
        <v>0</v>
      </c>
      <c r="T56" s="55">
        <v>3.9113301455992643E-2</v>
      </c>
      <c r="U56" s="55"/>
    </row>
    <row r="57" spans="1:21" x14ac:dyDescent="0.25">
      <c r="A57" s="111" t="s">
        <v>13</v>
      </c>
      <c r="B57" s="23" t="s">
        <v>13</v>
      </c>
      <c r="C57" s="55">
        <v>72.344416277815625</v>
      </c>
      <c r="D57" s="55">
        <v>59.940532572817439</v>
      </c>
      <c r="E57" s="55">
        <v>46.794725386317786</v>
      </c>
      <c r="F57" s="55">
        <v>30.549031265894062</v>
      </c>
      <c r="G57" s="55">
        <v>44.646489095979113</v>
      </c>
      <c r="H57" s="55">
        <v>39.950725665238252</v>
      </c>
      <c r="I57" s="55">
        <v>40.361893109185964</v>
      </c>
      <c r="J57" s="55">
        <v>44.463204815233482</v>
      </c>
      <c r="K57" s="55">
        <v>50.672000038906425</v>
      </c>
      <c r="L57" s="55">
        <v>55.900374027637611</v>
      </c>
      <c r="M57" s="55">
        <v>59.083484300785429</v>
      </c>
      <c r="N57" s="55">
        <v>57.446322441267171</v>
      </c>
      <c r="O57" s="55">
        <v>57.22410158356621</v>
      </c>
      <c r="P57" s="55">
        <v>47.333222297669529</v>
      </c>
      <c r="Q57" s="55">
        <v>50.866396857234406</v>
      </c>
      <c r="R57" s="55">
        <v>57.371521642846602</v>
      </c>
      <c r="S57" s="55">
        <v>55.718095777573225</v>
      </c>
      <c r="T57" s="55">
        <v>51.759260866955358</v>
      </c>
      <c r="U57" s="55"/>
    </row>
    <row r="58" spans="1:21" x14ac:dyDescent="0.25">
      <c r="A58" s="111" t="s">
        <v>69</v>
      </c>
      <c r="B58" s="57" t="s">
        <v>69</v>
      </c>
      <c r="C58" s="58">
        <v>3.6826403651019102</v>
      </c>
      <c r="D58" s="58">
        <v>4.5420845377452803</v>
      </c>
      <c r="E58" s="58">
        <v>3.5357435699957804</v>
      </c>
      <c r="F58" s="58">
        <v>2.0214365535931051</v>
      </c>
      <c r="G58" s="58">
        <v>1.7744271336893431</v>
      </c>
      <c r="H58" s="58">
        <v>1.6488869435221192</v>
      </c>
      <c r="I58" s="58">
        <v>1.3873870838327724</v>
      </c>
      <c r="J58" s="58">
        <v>1.4820055657305029</v>
      </c>
      <c r="K58" s="58">
        <v>1.7546228273136468</v>
      </c>
      <c r="L58" s="58">
        <v>1.9864453055484941</v>
      </c>
      <c r="M58" s="58">
        <v>2.7607855997144255</v>
      </c>
      <c r="N58" s="58">
        <v>2.3611766156944287</v>
      </c>
      <c r="O58" s="58">
        <v>2.3757609686607588</v>
      </c>
      <c r="P58" s="58">
        <v>2.0332768412093438</v>
      </c>
      <c r="Q58" s="58">
        <v>1.7620394046507954</v>
      </c>
      <c r="R58" s="58">
        <v>2.7659578302286048</v>
      </c>
      <c r="S58" s="58">
        <v>2.777021214614015</v>
      </c>
      <c r="T58" s="58">
        <v>2.8838800549717307</v>
      </c>
      <c r="U58" s="58"/>
    </row>
    <row r="59" spans="1:21" x14ac:dyDescent="0.25">
      <c r="A59" s="111" t="s">
        <v>99</v>
      </c>
      <c r="B59" s="57" t="s">
        <v>99</v>
      </c>
      <c r="C59" s="58">
        <v>0.14756423451305498</v>
      </c>
      <c r="D59" s="58">
        <v>1.7830828176123481</v>
      </c>
      <c r="E59" s="58">
        <v>0.95133552869054816</v>
      </c>
      <c r="F59" s="58">
        <v>0.77098494855624777</v>
      </c>
      <c r="G59" s="58">
        <v>0.4403020904678579</v>
      </c>
      <c r="H59" s="58">
        <v>0.33945516654439339</v>
      </c>
      <c r="I59" s="58">
        <v>0.38158597683438866</v>
      </c>
      <c r="J59" s="58">
        <v>0.52339487875557633</v>
      </c>
      <c r="K59" s="58">
        <v>0.54921392490360887</v>
      </c>
      <c r="L59" s="58">
        <v>0.51053232961673767</v>
      </c>
      <c r="M59" s="58">
        <v>0.39228164308459734</v>
      </c>
      <c r="N59" s="58">
        <v>0.5043428416753577</v>
      </c>
      <c r="O59" s="58">
        <v>0.84321707067539753</v>
      </c>
      <c r="P59" s="58">
        <v>2.9881729317193155</v>
      </c>
      <c r="Q59" s="58">
        <v>6.9932518291785133</v>
      </c>
      <c r="R59" s="58">
        <v>10.958495156167901</v>
      </c>
      <c r="S59" s="58">
        <v>6.9772484607445939</v>
      </c>
      <c r="T59" s="58">
        <v>8.3076336828724049</v>
      </c>
      <c r="U59" s="58"/>
    </row>
    <row r="60" spans="1:21" x14ac:dyDescent="0.25">
      <c r="A60" s="111" t="s">
        <v>100</v>
      </c>
      <c r="B60" s="57" t="s">
        <v>100</v>
      </c>
      <c r="C60" s="58">
        <v>0.14758482204616774</v>
      </c>
      <c r="D60" s="58">
        <v>0.23335765067125047</v>
      </c>
      <c r="E60" s="58">
        <v>0.40966351734395878</v>
      </c>
      <c r="F60" s="58">
        <v>0.29636196267635856</v>
      </c>
      <c r="G60" s="58">
        <v>0.55975900241563381</v>
      </c>
      <c r="H60" s="58">
        <v>0.55900168894805802</v>
      </c>
      <c r="I60" s="58">
        <v>0.56502805278437951</v>
      </c>
      <c r="J60" s="58">
        <v>1.0370887102218886</v>
      </c>
      <c r="K60" s="58">
        <v>0.79740754013658821</v>
      </c>
      <c r="L60" s="58">
        <v>0.90291544833670712</v>
      </c>
      <c r="M60" s="58">
        <v>0.84364085881798045</v>
      </c>
      <c r="N60" s="58">
        <v>0.72474509323726399</v>
      </c>
      <c r="O60" s="58">
        <v>0.65519866306745966</v>
      </c>
      <c r="P60" s="58">
        <v>0.60011152644276389</v>
      </c>
      <c r="Q60" s="58">
        <v>0.51468349273289604</v>
      </c>
      <c r="R60" s="58">
        <v>0.57122253791968935</v>
      </c>
      <c r="S60" s="58">
        <v>0.55355246487915477</v>
      </c>
      <c r="T60" s="58">
        <v>0.5452502631912296</v>
      </c>
      <c r="U60" s="58"/>
    </row>
    <row r="61" spans="1:21" x14ac:dyDescent="0.25">
      <c r="A61" s="111" t="s">
        <v>178</v>
      </c>
      <c r="B61" s="57" t="s">
        <v>178</v>
      </c>
      <c r="C61" s="58">
        <v>0.15116853427099339</v>
      </c>
      <c r="D61" s="58">
        <v>0.21760043216801375</v>
      </c>
      <c r="E61" s="58">
        <v>0.15754123073922707</v>
      </c>
      <c r="F61" s="58">
        <v>0.21707443426332282</v>
      </c>
      <c r="G61" s="58">
        <v>0.20384044833749304</v>
      </c>
      <c r="H61" s="58">
        <v>0.21942361833959872</v>
      </c>
      <c r="I61" s="58">
        <v>0.39193617768956307</v>
      </c>
      <c r="J61" s="58">
        <v>0.37481055049862622</v>
      </c>
      <c r="K61" s="58">
        <v>0.50578368967653842</v>
      </c>
      <c r="L61" s="58">
        <v>0.58167137100097632</v>
      </c>
      <c r="M61" s="58">
        <v>0.76801709459574041</v>
      </c>
      <c r="N61" s="58">
        <v>0.76104409007030049</v>
      </c>
      <c r="O61" s="58">
        <v>0.87263245514881072</v>
      </c>
      <c r="P61" s="58">
        <v>0.64863826554571646</v>
      </c>
      <c r="Q61" s="58">
        <v>0.58503655492973738</v>
      </c>
      <c r="R61" s="58">
        <v>0.47975589751213088</v>
      </c>
      <c r="S61" s="58">
        <v>0.44503284169063151</v>
      </c>
      <c r="T61" s="58">
        <v>0.50332105307905839</v>
      </c>
      <c r="U61" s="58"/>
    </row>
    <row r="62" spans="1:21" x14ac:dyDescent="0.25">
      <c r="A62" s="111" t="s">
        <v>101</v>
      </c>
      <c r="B62" s="57" t="s">
        <v>101</v>
      </c>
      <c r="C62" s="58">
        <v>2.1809349540291638</v>
      </c>
      <c r="D62" s="58">
        <v>2.2441741396562431</v>
      </c>
      <c r="E62" s="58">
        <v>1.8756241886160763</v>
      </c>
      <c r="F62" s="58">
        <v>0.14919719837963114</v>
      </c>
      <c r="G62" s="58">
        <v>0.25094288209441179</v>
      </c>
      <c r="H62" s="58">
        <v>0.26813280768386127</v>
      </c>
      <c r="I62" s="58">
        <v>0.30021907774900286</v>
      </c>
      <c r="J62" s="58">
        <v>0.32807631847335289</v>
      </c>
      <c r="K62" s="58">
        <v>0.36483267046051632</v>
      </c>
      <c r="L62" s="58">
        <v>0.39632046790466074</v>
      </c>
      <c r="M62" s="58">
        <v>0.40516918017407005</v>
      </c>
      <c r="N62" s="58">
        <v>0.41329655433226103</v>
      </c>
      <c r="O62" s="58">
        <v>0.41734597406131707</v>
      </c>
      <c r="P62" s="58">
        <v>0.48420392037727816</v>
      </c>
      <c r="Q62" s="58">
        <v>0.63161242777826399</v>
      </c>
      <c r="R62" s="58">
        <v>0.6721635037753515</v>
      </c>
      <c r="S62" s="58">
        <v>0.82145822553642578</v>
      </c>
      <c r="T62" s="58">
        <v>0.93600382157865791</v>
      </c>
      <c r="U62" s="58"/>
    </row>
    <row r="63" spans="1:21" x14ac:dyDescent="0.25">
      <c r="A63" s="111" t="s">
        <v>102</v>
      </c>
      <c r="B63" s="23" t="s">
        <v>102</v>
      </c>
      <c r="C63" s="55">
        <v>8.154076680951432</v>
      </c>
      <c r="D63" s="55">
        <v>7.0586027631755321</v>
      </c>
      <c r="E63" s="55">
        <v>5.9974916485425904</v>
      </c>
      <c r="F63" s="55">
        <v>5.5584264627266959</v>
      </c>
      <c r="G63" s="55">
        <v>11.570820963144689</v>
      </c>
      <c r="H63" s="55">
        <v>8.0042368135247841</v>
      </c>
      <c r="I63" s="55">
        <v>7.7501225095670145</v>
      </c>
      <c r="J63" s="55">
        <v>6.7611630986793418</v>
      </c>
      <c r="K63" s="55">
        <v>7.1143747969518332</v>
      </c>
      <c r="L63" s="55">
        <v>9.1783875903368344</v>
      </c>
      <c r="M63" s="55">
        <v>11.106281020214466</v>
      </c>
      <c r="N63" s="55">
        <v>10.560473817730292</v>
      </c>
      <c r="O63" s="55">
        <v>9.5551912578453049</v>
      </c>
      <c r="P63" s="55">
        <v>7.878067786560937</v>
      </c>
      <c r="Q63" s="55">
        <v>7.133623509279337</v>
      </c>
      <c r="R63" s="55">
        <v>8.2542044256750664</v>
      </c>
      <c r="S63" s="55">
        <v>8.7548103517647231</v>
      </c>
      <c r="T63" s="55">
        <v>8.0283693751141936</v>
      </c>
      <c r="U63" s="55"/>
    </row>
    <row r="64" spans="1:21" x14ac:dyDescent="0.25">
      <c r="A64" s="111" t="s">
        <v>70</v>
      </c>
      <c r="B64" s="23" t="s">
        <v>70</v>
      </c>
      <c r="C64" s="55">
        <v>8.1225961617363875</v>
      </c>
      <c r="D64" s="55">
        <v>7.7233475909943072</v>
      </c>
      <c r="E64" s="55">
        <v>4.3476332789414762</v>
      </c>
      <c r="F64" s="55">
        <v>3.8533782001303778</v>
      </c>
      <c r="G64" s="55">
        <v>6.0911081042806634</v>
      </c>
      <c r="H64" s="55">
        <v>5.7590263628334046</v>
      </c>
      <c r="I64" s="55">
        <v>5.0046595880688303</v>
      </c>
      <c r="J64" s="55">
        <v>6.3380637296933839</v>
      </c>
      <c r="K64" s="55">
        <v>7.107865376176882</v>
      </c>
      <c r="L64" s="55">
        <v>8.6443460143439115</v>
      </c>
      <c r="M64" s="55">
        <v>8.6070031090508934</v>
      </c>
      <c r="N64" s="55">
        <v>8.3564352385302971</v>
      </c>
      <c r="O64" s="55">
        <v>10.102256710939026</v>
      </c>
      <c r="P64" s="55">
        <v>6.1534785562961289</v>
      </c>
      <c r="Q64" s="55">
        <v>7.3323628114956323</v>
      </c>
      <c r="R64" s="55">
        <v>8.386297581590938</v>
      </c>
      <c r="S64" s="55">
        <v>7.2913723193148261</v>
      </c>
      <c r="T64" s="55">
        <v>7.670271971190691</v>
      </c>
      <c r="U64" s="55"/>
    </row>
    <row r="65" spans="1:21" x14ac:dyDescent="0.25">
      <c r="A65" s="111" t="s">
        <v>103</v>
      </c>
      <c r="B65" s="23" t="s">
        <v>103</v>
      </c>
      <c r="C65" s="55">
        <v>1.027879476438295</v>
      </c>
      <c r="D65" s="55">
        <v>1.020136217077221</v>
      </c>
      <c r="E65" s="55">
        <v>0.96909321275238658</v>
      </c>
      <c r="F65" s="55">
        <v>0.95731585879472914</v>
      </c>
      <c r="G65" s="55">
        <v>0.95891201282939753</v>
      </c>
      <c r="H65" s="55">
        <v>0.96024590236021212</v>
      </c>
      <c r="I65" s="55">
        <v>0.94537034087971894</v>
      </c>
      <c r="J65" s="55">
        <v>0.97113708770941809</v>
      </c>
      <c r="K65" s="55">
        <v>0.96424415057725954</v>
      </c>
      <c r="L65" s="55">
        <v>0.90081014582007146</v>
      </c>
      <c r="M65" s="55">
        <v>1.0488627903899423</v>
      </c>
      <c r="N65" s="55">
        <v>0.94369854049939061</v>
      </c>
      <c r="O65" s="55">
        <v>0.71116634485077301</v>
      </c>
      <c r="P65" s="55">
        <v>0.76405775011937926</v>
      </c>
      <c r="Q65" s="55">
        <v>0.69924197907071739</v>
      </c>
      <c r="R65" s="55">
        <v>0.62170361860049606</v>
      </c>
      <c r="S65" s="55">
        <v>0.65461527288956212</v>
      </c>
      <c r="T65" s="55">
        <v>0.65864682078888614</v>
      </c>
      <c r="U65" s="55"/>
    </row>
    <row r="66" spans="1:21" x14ac:dyDescent="0.25">
      <c r="A66" s="111" t="s">
        <v>104</v>
      </c>
      <c r="B66" s="23" t="s">
        <v>104</v>
      </c>
      <c r="C66" s="55">
        <v>5.1103568990557138</v>
      </c>
      <c r="D66" s="55">
        <v>4.6506800527371741</v>
      </c>
      <c r="E66" s="55">
        <v>5.4066486262496554</v>
      </c>
      <c r="F66" s="55">
        <v>5.6141095914790409</v>
      </c>
      <c r="G66" s="55">
        <v>5.6747205280103614</v>
      </c>
      <c r="H66" s="55">
        <v>5.4400403087672435</v>
      </c>
      <c r="I66" s="55">
        <v>4.6861372278190299</v>
      </c>
      <c r="J66" s="55">
        <v>3.811546953990081</v>
      </c>
      <c r="K66" s="55">
        <v>4.3593350753133295</v>
      </c>
      <c r="L66" s="55">
        <v>4.1867174573209622</v>
      </c>
      <c r="M66" s="55">
        <v>3.790581274066688</v>
      </c>
      <c r="N66" s="55">
        <v>3.4835777420650866</v>
      </c>
      <c r="O66" s="55">
        <v>1.7310288485494609</v>
      </c>
      <c r="P66" s="55">
        <v>1.9269245873745469</v>
      </c>
      <c r="Q66" s="55">
        <v>2.0507521127775656</v>
      </c>
      <c r="R66" s="55">
        <v>2.1876922187076593</v>
      </c>
      <c r="S66" s="55">
        <v>2.2411503861801978</v>
      </c>
      <c r="T66" s="55">
        <v>2.1601025867410102</v>
      </c>
      <c r="U66" s="55"/>
    </row>
    <row r="67" spans="1:21" ht="12.6" customHeight="1" x14ac:dyDescent="0.25">
      <c r="A67" s="111" t="s">
        <v>105</v>
      </c>
      <c r="B67" s="23" t="s">
        <v>105</v>
      </c>
      <c r="C67" s="55">
        <v>0</v>
      </c>
      <c r="D67" s="55">
        <v>0</v>
      </c>
      <c r="E67" s="55">
        <v>0</v>
      </c>
      <c r="F67" s="55">
        <v>0</v>
      </c>
      <c r="G67" s="55">
        <v>0</v>
      </c>
      <c r="H67" s="55">
        <v>0</v>
      </c>
      <c r="I67" s="55">
        <v>0</v>
      </c>
      <c r="J67" s="55">
        <v>12.157084197227244</v>
      </c>
      <c r="K67" s="55">
        <v>39.150105906865861</v>
      </c>
      <c r="L67" s="55">
        <v>46.736596044583962</v>
      </c>
      <c r="M67" s="55">
        <v>46.979002230682063</v>
      </c>
      <c r="N67" s="55">
        <v>45.620779400148152</v>
      </c>
      <c r="O67" s="55">
        <v>46.630300825671434</v>
      </c>
      <c r="P67" s="55">
        <v>34.679728241087638</v>
      </c>
      <c r="Q67" s="55">
        <v>41.415682084766317</v>
      </c>
      <c r="R67" s="55">
        <v>47.833581669425364</v>
      </c>
      <c r="S67" s="55">
        <v>46.516543088424733</v>
      </c>
      <c r="T67" s="55">
        <v>42.590543519176485</v>
      </c>
      <c r="U67" s="55"/>
    </row>
    <row r="68" spans="1:21" x14ac:dyDescent="0.25">
      <c r="A68" s="111" t="s">
        <v>14</v>
      </c>
      <c r="B68" s="57" t="s">
        <v>14</v>
      </c>
      <c r="C68" s="58">
        <v>10.237458509302058</v>
      </c>
      <c r="D68" s="58">
        <v>12.764379347623937</v>
      </c>
      <c r="E68" s="58">
        <v>12.747038193170177</v>
      </c>
      <c r="F68" s="58">
        <v>9.0330583316640283</v>
      </c>
      <c r="G68" s="58">
        <v>7.4209371535592314</v>
      </c>
      <c r="H68" s="58">
        <v>6.9604811328373426</v>
      </c>
      <c r="I68" s="58">
        <v>7.3003786131021151</v>
      </c>
      <c r="J68" s="58">
        <v>8.8447589893466319</v>
      </c>
      <c r="K68" s="58">
        <v>13.618247986667658</v>
      </c>
      <c r="L68" s="58">
        <v>15.875412005554782</v>
      </c>
      <c r="M68" s="58">
        <v>22.408065310656415</v>
      </c>
      <c r="N68" s="58">
        <v>22.296474934826165</v>
      </c>
      <c r="O68" s="58">
        <v>15.327592140740872</v>
      </c>
      <c r="P68" s="58">
        <v>14.267394699545804</v>
      </c>
      <c r="Q68" s="58">
        <v>17.366423417201599</v>
      </c>
      <c r="R68" s="58">
        <v>16.220811391316065</v>
      </c>
      <c r="S68" s="58">
        <v>14.020249426829656</v>
      </c>
      <c r="T68" s="58">
        <v>12.179131375490353</v>
      </c>
      <c r="U68" s="58"/>
    </row>
    <row r="69" spans="1:21" ht="24" customHeight="1" x14ac:dyDescent="0.25">
      <c r="A69" s="111" t="s">
        <v>179</v>
      </c>
      <c r="B69" s="57" t="s">
        <v>195</v>
      </c>
      <c r="C69" s="58">
        <v>0.15586430455342085</v>
      </c>
      <c r="D69" s="58">
        <v>0.13693165873926069</v>
      </c>
      <c r="E69" s="58">
        <v>3.6057114295279899E-2</v>
      </c>
      <c r="F69" s="58">
        <v>2.9144318275525136E-2</v>
      </c>
      <c r="G69" s="58">
        <v>1.8861527549910953E-2</v>
      </c>
      <c r="H69" s="58">
        <v>1.3779646910327572E-2</v>
      </c>
      <c r="I69" s="58">
        <v>1.0961920528476589E-2</v>
      </c>
      <c r="J69" s="58">
        <v>9.5350016054660831E-3</v>
      </c>
      <c r="K69" s="58">
        <v>5.6017047854897174E-3</v>
      </c>
      <c r="L69" s="58">
        <v>7.3294470331341805E-3</v>
      </c>
      <c r="M69" s="58">
        <v>6.3113490271021538E-3</v>
      </c>
      <c r="N69" s="58">
        <v>7.1640154618142398E-3</v>
      </c>
      <c r="O69" s="58">
        <v>5.9875988802572814E-3</v>
      </c>
      <c r="P69" s="58">
        <v>2.591946127980185E-3</v>
      </c>
      <c r="Q69" s="58">
        <v>3.9716870517821651E-3</v>
      </c>
      <c r="R69" s="58">
        <v>4.3661276866151354E-3</v>
      </c>
      <c r="S69" s="58">
        <v>3.9740909142843232E-3</v>
      </c>
      <c r="T69" s="58">
        <v>3.9285995592885821E-3</v>
      </c>
      <c r="U69" s="58"/>
    </row>
    <row r="70" spans="1:21" ht="16.8" customHeight="1" x14ac:dyDescent="0.25">
      <c r="A70" s="111" t="s">
        <v>180</v>
      </c>
      <c r="B70" s="57" t="s">
        <v>196</v>
      </c>
      <c r="C70" s="58">
        <v>4.5399740759297806E-2</v>
      </c>
      <c r="D70" s="58">
        <v>4.540161579039282E-2</v>
      </c>
      <c r="E70" s="58">
        <v>4.8192050703538408E-2</v>
      </c>
      <c r="F70" s="58">
        <v>3.008739613936473E-2</v>
      </c>
      <c r="G70" s="58">
        <v>4.7930596496273403E-3</v>
      </c>
      <c r="H70" s="58">
        <v>1.4603159150096138E-2</v>
      </c>
      <c r="I70" s="58">
        <v>1.3528138528138528E-2</v>
      </c>
      <c r="J70" s="58">
        <v>1.8507474963499148E-2</v>
      </c>
      <c r="K70" s="58">
        <v>2.0470130667667428E-2</v>
      </c>
      <c r="L70" s="58">
        <v>1.4309017542855507E-2</v>
      </c>
      <c r="M70" s="58">
        <v>1.0616963548425151E-2</v>
      </c>
      <c r="N70" s="58">
        <v>8.447531443589262E-3</v>
      </c>
      <c r="O70" s="58">
        <v>1.7388582656627657E-3</v>
      </c>
      <c r="P70" s="58">
        <v>1.7334327168090969E-3</v>
      </c>
      <c r="Q70" s="58">
        <v>2.7039084997363691E-3</v>
      </c>
      <c r="R70" s="58">
        <v>6.9219628556823993E-3</v>
      </c>
      <c r="S70" s="58">
        <v>7.7396914139505656E-3</v>
      </c>
      <c r="T70" s="58">
        <v>5.7687950416100723E-3</v>
      </c>
      <c r="U70" s="58"/>
    </row>
    <row r="71" spans="1:21" x14ac:dyDescent="0.25">
      <c r="A71" s="111" t="s">
        <v>60</v>
      </c>
      <c r="B71" s="57" t="s">
        <v>60</v>
      </c>
      <c r="C71" s="58">
        <v>1.664258219708568</v>
      </c>
      <c r="D71" s="58">
        <v>3.0784958904391186</v>
      </c>
      <c r="E71" s="58">
        <v>7.0218819279436362</v>
      </c>
      <c r="F71" s="58">
        <v>3.8164945585009229</v>
      </c>
      <c r="G71" s="58">
        <v>6.3871564468374249</v>
      </c>
      <c r="H71" s="58">
        <v>5.2879173571875464</v>
      </c>
      <c r="I71" s="58">
        <v>5.2305238015494577</v>
      </c>
      <c r="J71" s="58">
        <v>6.0340498792472683</v>
      </c>
      <c r="K71" s="58">
        <v>6.2638720251475251</v>
      </c>
      <c r="L71" s="58">
        <v>6.8655009460905099</v>
      </c>
      <c r="M71" s="58">
        <v>7.250712943390722</v>
      </c>
      <c r="N71" s="58">
        <v>6.5632583074132</v>
      </c>
      <c r="O71" s="58">
        <v>8.5928077499196327</v>
      </c>
      <c r="P71" s="58">
        <v>7.84547490875224</v>
      </c>
      <c r="Q71" s="58">
        <v>9.2079297184128528</v>
      </c>
      <c r="R71" s="58">
        <v>12.194121111679069</v>
      </c>
      <c r="S71" s="58">
        <v>12.059958595945428</v>
      </c>
      <c r="T71" s="58">
        <v>11.724087747193455</v>
      </c>
      <c r="U71" s="58"/>
    </row>
    <row r="72" spans="1:21" x14ac:dyDescent="0.25">
      <c r="A72" s="111" t="s">
        <v>106</v>
      </c>
      <c r="B72" s="57" t="s">
        <v>106</v>
      </c>
      <c r="C72" s="58">
        <v>34.557716642719825</v>
      </c>
      <c r="D72" s="58">
        <v>41.780659436628</v>
      </c>
      <c r="E72" s="58">
        <v>26.923619788845144</v>
      </c>
      <c r="F72" s="58">
        <v>35.343549184379633</v>
      </c>
      <c r="G72" s="58">
        <v>67.105909679724846</v>
      </c>
      <c r="H72" s="58">
        <v>58.770416962564674</v>
      </c>
      <c r="I72" s="58">
        <v>55.411255411255411</v>
      </c>
      <c r="J72" s="58">
        <v>51.703447574494056</v>
      </c>
      <c r="K72" s="58">
        <v>58.198952879581157</v>
      </c>
      <c r="L72" s="58">
        <v>65.500333435038343</v>
      </c>
      <c r="M72" s="58">
        <v>69.83707849531217</v>
      </c>
      <c r="N72" s="58">
        <v>62.24744218038002</v>
      </c>
      <c r="O72" s="58">
        <v>67.62885676623695</v>
      </c>
      <c r="P72" s="58">
        <v>63.320254765211217</v>
      </c>
      <c r="Q72" s="58">
        <v>70.964015973157814</v>
      </c>
      <c r="R72" s="58">
        <v>71.541900896979925</v>
      </c>
      <c r="S72" s="58">
        <v>68.256469217299554</v>
      </c>
      <c r="T72" s="58">
        <v>64.433829214144779</v>
      </c>
      <c r="U72" s="58"/>
    </row>
    <row r="73" spans="1:21" x14ac:dyDescent="0.25">
      <c r="A73" s="111" t="s">
        <v>181</v>
      </c>
      <c r="B73" s="23" t="s">
        <v>181</v>
      </c>
      <c r="C73" s="55">
        <v>0.27757847490094462</v>
      </c>
      <c r="D73" s="55">
        <v>2.1421520236920037</v>
      </c>
      <c r="E73" s="55">
        <v>0.27956971861829649</v>
      </c>
      <c r="F73" s="55">
        <v>0.2945797329143755</v>
      </c>
      <c r="G73" s="55">
        <v>0.28743498494388176</v>
      </c>
      <c r="H73" s="55">
        <v>1.0629149771559299</v>
      </c>
      <c r="I73" s="55">
        <v>1.7704501582077665</v>
      </c>
      <c r="J73" s="55">
        <v>3.537821744330448</v>
      </c>
      <c r="K73" s="55">
        <v>3.629157883263407</v>
      </c>
      <c r="L73" s="55">
        <v>3.9535362674681425</v>
      </c>
      <c r="M73" s="55">
        <v>4.2320751931499441</v>
      </c>
      <c r="N73" s="55">
        <v>3.6064572978638854</v>
      </c>
      <c r="O73" s="55">
        <v>3.965675247854703</v>
      </c>
      <c r="P73" s="55">
        <v>3.1634270124972419</v>
      </c>
      <c r="Q73" s="55">
        <v>2.5975926958474531</v>
      </c>
      <c r="R73" s="55">
        <v>2.8520234785295027</v>
      </c>
      <c r="S73" s="55">
        <v>2.5023538099016651</v>
      </c>
      <c r="T73" s="55">
        <v>2.3269865369420732</v>
      </c>
      <c r="U73" s="55"/>
    </row>
    <row r="74" spans="1:21" x14ac:dyDescent="0.25">
      <c r="A74" s="111" t="s">
        <v>71</v>
      </c>
      <c r="B74" s="24" t="s">
        <v>71</v>
      </c>
      <c r="C74" s="56">
        <v>0</v>
      </c>
      <c r="D74" s="56">
        <v>0</v>
      </c>
      <c r="E74" s="56">
        <v>3.1198459271467751</v>
      </c>
      <c r="F74" s="56">
        <v>2.2060093953230728</v>
      </c>
      <c r="G74" s="56">
        <v>2.9973808760236356</v>
      </c>
      <c r="H74" s="56">
        <v>2.6209015753449085</v>
      </c>
      <c r="I74" s="56">
        <v>1.9575400498444289</v>
      </c>
      <c r="J74" s="56">
        <v>1.9807910537453708</v>
      </c>
      <c r="K74" s="56">
        <v>2.5364978985293845</v>
      </c>
      <c r="L74" s="56">
        <v>2.3228652429470333</v>
      </c>
      <c r="M74" s="56">
        <v>2.5638160832051371</v>
      </c>
      <c r="N74" s="56">
        <v>2.3149529276934064</v>
      </c>
      <c r="O74" s="56">
        <v>1.9163349407856407</v>
      </c>
      <c r="P74" s="56">
        <v>2.2730595193988701</v>
      </c>
      <c r="Q74" s="56">
        <v>2.7318875739254782</v>
      </c>
      <c r="R74" s="56">
        <v>3.1475015914904954</v>
      </c>
      <c r="S74" s="56">
        <v>3.4546145269112123</v>
      </c>
      <c r="T74" s="56">
        <v>3.3797637526024196</v>
      </c>
      <c r="U74" s="56"/>
    </row>
    <row r="75" spans="1:21" x14ac:dyDescent="0.25">
      <c r="A75" s="111" t="s">
        <v>15</v>
      </c>
      <c r="B75" s="23" t="s">
        <v>15</v>
      </c>
      <c r="C75" s="55">
        <v>0.66612948868589072</v>
      </c>
      <c r="D75" s="55">
        <v>0.58234952793891848</v>
      </c>
      <c r="E75" s="55">
        <v>0.60411858406424324</v>
      </c>
      <c r="F75" s="55">
        <v>0.94905388491039711</v>
      </c>
      <c r="G75" s="55">
        <v>1.6396561497782989</v>
      </c>
      <c r="H75" s="55">
        <v>1.6145063601201666</v>
      </c>
      <c r="I75" s="55">
        <v>1.8324094044669434</v>
      </c>
      <c r="J75" s="55">
        <v>1.935162230082853</v>
      </c>
      <c r="K75" s="55">
        <v>1.7931889658805804</v>
      </c>
      <c r="L75" s="55">
        <v>1.6091973780711404</v>
      </c>
      <c r="M75" s="55">
        <v>1.7450742383473254</v>
      </c>
      <c r="N75" s="55">
        <v>2.2680373769564239</v>
      </c>
      <c r="O75" s="55">
        <v>2.0989938936198036</v>
      </c>
      <c r="P75" s="55">
        <v>1.9898948687357758</v>
      </c>
      <c r="Q75" s="55">
        <v>2.1182327905889857</v>
      </c>
      <c r="R75" s="55">
        <v>2.0688999434013438</v>
      </c>
      <c r="S75" s="55">
        <v>2.0588729053198174</v>
      </c>
      <c r="T75" s="55">
        <v>2.0819646208826161</v>
      </c>
      <c r="U75" s="55"/>
    </row>
    <row r="76" spans="1:21" x14ac:dyDescent="0.25">
      <c r="A76" s="111" t="s">
        <v>16</v>
      </c>
      <c r="B76" s="23" t="s">
        <v>16</v>
      </c>
      <c r="C76" s="55">
        <v>1.1983229295087732</v>
      </c>
      <c r="D76" s="55">
        <v>0.44041490491590679</v>
      </c>
      <c r="E76" s="55">
        <v>0.23959580127449639</v>
      </c>
      <c r="F76" s="55">
        <v>0.26468444584624434</v>
      </c>
      <c r="G76" s="55">
        <v>0.28229866502231449</v>
      </c>
      <c r="H76" s="55">
        <v>0.24338040663455371</v>
      </c>
      <c r="I76" s="55">
        <v>0.27200168809485908</v>
      </c>
      <c r="J76" s="55">
        <v>0.29586462338934921</v>
      </c>
      <c r="K76" s="55">
        <v>0.32606162252300092</v>
      </c>
      <c r="L76" s="55">
        <v>0.32603867519167362</v>
      </c>
      <c r="M76" s="55">
        <v>0.31518031001479663</v>
      </c>
      <c r="N76" s="55">
        <v>0.32014101172818082</v>
      </c>
      <c r="O76" s="55">
        <v>0.37108003001162804</v>
      </c>
      <c r="P76" s="55">
        <v>0.27931691437032008</v>
      </c>
      <c r="Q76" s="55">
        <v>0.2684405884937231</v>
      </c>
      <c r="R76" s="55">
        <v>0.23527753351278419</v>
      </c>
      <c r="S76" s="55">
        <v>0.13228205392223888</v>
      </c>
      <c r="T76" s="55">
        <v>9.5174793782952322E-2</v>
      </c>
      <c r="U76" s="55"/>
    </row>
    <row r="77" spans="1:21" x14ac:dyDescent="0.25">
      <c r="A77" s="111" t="s">
        <v>17</v>
      </c>
      <c r="B77" s="23" t="s">
        <v>17</v>
      </c>
      <c r="C77" s="55">
        <v>0</v>
      </c>
      <c r="D77" s="55">
        <v>0</v>
      </c>
      <c r="E77" s="55">
        <v>3.8340180535688098</v>
      </c>
      <c r="F77" s="55">
        <v>2.2855325083764426</v>
      </c>
      <c r="G77" s="55">
        <v>1.2490100126524648</v>
      </c>
      <c r="H77" s="55">
        <v>1.2615380020777471</v>
      </c>
      <c r="I77" s="55">
        <v>1.1972376272118523</v>
      </c>
      <c r="J77" s="55">
        <v>1.0726290492827457</v>
      </c>
      <c r="K77" s="55">
        <v>1.2132573301414493</v>
      </c>
      <c r="L77" s="55">
        <v>1.2486340733889525</v>
      </c>
      <c r="M77" s="55">
        <v>1.3085113083139037</v>
      </c>
      <c r="N77" s="55">
        <v>1.2904121073372288</v>
      </c>
      <c r="O77" s="55">
        <v>1.3965292547831667</v>
      </c>
      <c r="P77" s="55">
        <v>1.2290145256126075</v>
      </c>
      <c r="Q77" s="55">
        <v>1.2567861119119901</v>
      </c>
      <c r="R77" s="55">
        <v>1.3242765892680224</v>
      </c>
      <c r="S77" s="55">
        <v>1.1770994808907593</v>
      </c>
      <c r="T77" s="55">
        <v>0.96301879049074879</v>
      </c>
      <c r="U77" s="55"/>
    </row>
    <row r="78" spans="1:21" x14ac:dyDescent="0.25">
      <c r="A78" s="111" t="s">
        <v>182</v>
      </c>
      <c r="B78" s="57" t="s">
        <v>182</v>
      </c>
      <c r="C78" s="58">
        <v>8.6435649857577666</v>
      </c>
      <c r="D78" s="58">
        <v>8.6435649841025892</v>
      </c>
      <c r="E78" s="58">
        <v>9.0325973294884641</v>
      </c>
      <c r="F78" s="58">
        <v>8.03695985513151</v>
      </c>
      <c r="G78" s="58">
        <v>7.7300224536326567</v>
      </c>
      <c r="H78" s="58">
        <v>7.9934924622292582</v>
      </c>
      <c r="I78" s="58">
        <v>7.7653384469256643</v>
      </c>
      <c r="J78" s="58">
        <v>8.3161621930169609</v>
      </c>
      <c r="K78" s="58">
        <v>8.7092787332192607</v>
      </c>
      <c r="L78" s="58">
        <v>9.9305030543806101</v>
      </c>
      <c r="M78" s="58">
        <v>10.160563923805304</v>
      </c>
      <c r="N78" s="58">
        <v>11.35565904750964</v>
      </c>
      <c r="O78" s="58">
        <v>12.067060434428226</v>
      </c>
      <c r="P78" s="58">
        <v>12.723461921925718</v>
      </c>
      <c r="Q78" s="58">
        <v>14.39223560912739</v>
      </c>
      <c r="R78" s="58">
        <v>14.591394412898968</v>
      </c>
      <c r="S78" s="58">
        <v>13.961001812602353</v>
      </c>
      <c r="T78" s="58">
        <v>14.31487800567367</v>
      </c>
      <c r="U78" s="58"/>
    </row>
    <row r="79" spans="1:21" ht="24" customHeight="1" x14ac:dyDescent="0.25">
      <c r="A79" s="111" t="s">
        <v>183</v>
      </c>
      <c r="B79" s="57" t="s">
        <v>183</v>
      </c>
      <c r="C79" s="58">
        <v>14.285714285714285</v>
      </c>
      <c r="D79" s="58">
        <v>11.864406779661019</v>
      </c>
      <c r="E79" s="58">
        <v>10.404624277456648</v>
      </c>
      <c r="F79" s="58">
        <v>7.2148845571068003</v>
      </c>
      <c r="G79" s="58">
        <v>7.8668915811037285</v>
      </c>
      <c r="H79" s="58">
        <v>5.9078141548095964</v>
      </c>
      <c r="I79" s="58">
        <v>6.6899616650269706</v>
      </c>
      <c r="J79" s="58">
        <v>6.6676152532726238</v>
      </c>
      <c r="K79" s="58">
        <v>9.2153538625034788</v>
      </c>
      <c r="L79" s="58">
        <v>7.8581451715780073</v>
      </c>
      <c r="M79" s="58">
        <v>5.6128293241695308</v>
      </c>
      <c r="N79" s="58">
        <v>5.4969569118110622</v>
      </c>
      <c r="O79" s="58">
        <v>6.3546204998853471</v>
      </c>
      <c r="P79" s="58">
        <v>4.4701767587038157</v>
      </c>
      <c r="Q79" s="58">
        <v>18.164714710690642</v>
      </c>
      <c r="R79" s="58">
        <v>21.229055230819</v>
      </c>
      <c r="S79" s="58">
        <v>20.498411343481767</v>
      </c>
      <c r="T79" s="58">
        <v>21.688114522239172</v>
      </c>
      <c r="U79" s="58"/>
    </row>
    <row r="80" spans="1:21" x14ac:dyDescent="0.25">
      <c r="A80" s="111" t="s">
        <v>18</v>
      </c>
      <c r="B80" s="57" t="s">
        <v>18</v>
      </c>
      <c r="C80" s="58">
        <v>0.29757091896814458</v>
      </c>
      <c r="D80" s="58">
        <v>1.5589964144265567</v>
      </c>
      <c r="E80" s="58">
        <v>1.3288706831679133</v>
      </c>
      <c r="F80" s="58">
        <v>1.0253022530333153</v>
      </c>
      <c r="G80" s="58">
        <v>3.2837930150876415</v>
      </c>
      <c r="H80" s="58">
        <v>2.8761114668475125</v>
      </c>
      <c r="I80" s="58">
        <v>2.8043326447774795</v>
      </c>
      <c r="J80" s="58">
        <v>2.7296800164262738</v>
      </c>
      <c r="K80" s="58">
        <v>3.2093717671334989</v>
      </c>
      <c r="L80" s="58">
        <v>4.1689820599716807</v>
      </c>
      <c r="M80" s="58">
        <v>4.4837059846463561</v>
      </c>
      <c r="N80" s="58">
        <v>4.2398561170178519</v>
      </c>
      <c r="O80" s="58">
        <v>4.4531025392953758</v>
      </c>
      <c r="P80" s="58">
        <v>3.4191544613411819</v>
      </c>
      <c r="Q80" s="58">
        <v>3.8400336217627471</v>
      </c>
      <c r="R80" s="58">
        <v>4.0515856486923978</v>
      </c>
      <c r="S80" s="58">
        <v>3.8626759416913252</v>
      </c>
      <c r="T80" s="58">
        <v>3.2247105662207636</v>
      </c>
      <c r="U80" s="58"/>
    </row>
    <row r="81" spans="1:21" x14ac:dyDescent="0.25">
      <c r="A81" s="111" t="s">
        <v>107</v>
      </c>
      <c r="B81" s="57" t="s">
        <v>107</v>
      </c>
      <c r="C81" s="58">
        <v>0.46390746624817264</v>
      </c>
      <c r="D81" s="58">
        <v>0.18160394422575041</v>
      </c>
      <c r="E81" s="58">
        <v>0.16065321855252448</v>
      </c>
      <c r="F81" s="58">
        <v>0.16313968096558137</v>
      </c>
      <c r="G81" s="58">
        <v>0.51981430241846793</v>
      </c>
      <c r="H81" s="58">
        <v>0.64156975141928019</v>
      </c>
      <c r="I81" s="58">
        <v>0.59119347856519822</v>
      </c>
      <c r="J81" s="58">
        <v>0.45157335512872904</v>
      </c>
      <c r="K81" s="58">
        <v>0.17255110167241838</v>
      </c>
      <c r="L81" s="58">
        <v>0.17317872222668559</v>
      </c>
      <c r="M81" s="58">
        <v>0.17006241125383878</v>
      </c>
      <c r="N81" s="58">
        <v>0.16439415917222705</v>
      </c>
      <c r="O81" s="58">
        <v>0.15062825328426793</v>
      </c>
      <c r="P81" s="58">
        <v>0.15788505255910301</v>
      </c>
      <c r="Q81" s="58">
        <v>0.15411120870991074</v>
      </c>
      <c r="R81" s="58">
        <v>0.16106086490547139</v>
      </c>
      <c r="S81" s="58">
        <v>0.15769031357666394</v>
      </c>
      <c r="T81" s="58">
        <v>0.1576254870434699</v>
      </c>
      <c r="U81" s="58"/>
    </row>
    <row r="82" spans="1:21" x14ac:dyDescent="0.25">
      <c r="A82" s="111" t="s">
        <v>19</v>
      </c>
      <c r="B82" s="57" t="s">
        <v>19</v>
      </c>
      <c r="C82" s="58">
        <v>1.5840832204720836</v>
      </c>
      <c r="D82" s="58">
        <v>1.2392613219114044</v>
      </c>
      <c r="E82" s="58">
        <v>1.4880866400307919</v>
      </c>
      <c r="F82" s="58">
        <v>1.5886657746246049</v>
      </c>
      <c r="G82" s="58">
        <v>1.4336443724684462</v>
      </c>
      <c r="H82" s="58">
        <v>1.0238711463976302</v>
      </c>
      <c r="I82" s="58">
        <v>0.84091422845936259</v>
      </c>
      <c r="J82" s="58">
        <v>1.063032832791625</v>
      </c>
      <c r="K82" s="58">
        <v>1.2680738666120182</v>
      </c>
      <c r="L82" s="58">
        <v>1.0993682194532353</v>
      </c>
      <c r="M82" s="58">
        <v>1.2604074110639418</v>
      </c>
      <c r="N82" s="58">
        <v>1.4650710002336387</v>
      </c>
      <c r="O82" s="58">
        <v>1.634854102088189</v>
      </c>
      <c r="P82" s="58">
        <v>1.3599248962265322</v>
      </c>
      <c r="Q82" s="58">
        <v>1.4864998783772827</v>
      </c>
      <c r="R82" s="58">
        <v>1.6371322966634732</v>
      </c>
      <c r="S82" s="58">
        <v>1.3933337779394868</v>
      </c>
      <c r="T82" s="58">
        <v>1.8810584731243374</v>
      </c>
      <c r="U82" s="58"/>
    </row>
    <row r="83" spans="1:21" x14ac:dyDescent="0.25">
      <c r="A83" s="111" t="s">
        <v>20</v>
      </c>
      <c r="B83" s="23" t="s">
        <v>20</v>
      </c>
      <c r="C83" s="55">
        <v>2.0338160688539149</v>
      </c>
      <c r="D83" s="55">
        <v>1.6545395139194661</v>
      </c>
      <c r="E83" s="55">
        <v>1.6027105069789001</v>
      </c>
      <c r="F83" s="55">
        <v>1.1480434468280125</v>
      </c>
      <c r="G83" s="55">
        <v>0.4626945768584802</v>
      </c>
      <c r="H83" s="55">
        <v>0.27134322090417073</v>
      </c>
      <c r="I83" s="55">
        <v>0.19039823279187676</v>
      </c>
      <c r="J83" s="55">
        <v>0.3788898230270959</v>
      </c>
      <c r="K83" s="55">
        <v>0.46982716665282176</v>
      </c>
      <c r="L83" s="55">
        <v>0.37534969092001019</v>
      </c>
      <c r="M83" s="55">
        <v>0.5246959699007735</v>
      </c>
      <c r="N83" s="55">
        <v>0.72941890046621838</v>
      </c>
      <c r="O83" s="55">
        <v>0.35875823934839168</v>
      </c>
      <c r="P83" s="55">
        <v>0.13614040729933968</v>
      </c>
      <c r="Q83" s="55">
        <v>0.14882933680822405</v>
      </c>
      <c r="R83" s="55">
        <v>0.36762799273963526</v>
      </c>
      <c r="S83" s="55">
        <v>0.45589728653536521</v>
      </c>
      <c r="T83" s="55">
        <v>0.96781687801957061</v>
      </c>
      <c r="U83" s="55"/>
    </row>
    <row r="84" spans="1:21" x14ac:dyDescent="0.25">
      <c r="A84" s="111" t="s">
        <v>108</v>
      </c>
      <c r="B84" s="24" t="s">
        <v>108</v>
      </c>
      <c r="C84" s="56">
        <v>4.5275235512346601</v>
      </c>
      <c r="D84" s="56">
        <v>6.7935388019328062</v>
      </c>
      <c r="E84" s="56">
        <v>6.2976626796462138</v>
      </c>
      <c r="F84" s="56">
        <v>3.8374663381746354</v>
      </c>
      <c r="G84" s="56">
        <v>5.6002772479252867</v>
      </c>
      <c r="H84" s="56">
        <v>2.9274772515545422</v>
      </c>
      <c r="I84" s="56">
        <v>3.1695922559289804</v>
      </c>
      <c r="J84" s="56">
        <v>4.2623983829905905</v>
      </c>
      <c r="K84" s="56">
        <v>6.9113562087322524</v>
      </c>
      <c r="L84" s="56">
        <v>9.6488741375366462</v>
      </c>
      <c r="M84" s="56">
        <v>11.950822375196324</v>
      </c>
      <c r="N84" s="56">
        <v>12.306767408555556</v>
      </c>
      <c r="O84" s="56">
        <v>14.993052498180464</v>
      </c>
      <c r="P84" s="56">
        <v>8.677296760771199</v>
      </c>
      <c r="Q84" s="56">
        <v>11.391895513136499</v>
      </c>
      <c r="R84" s="56">
        <v>12.600430474829102</v>
      </c>
      <c r="S84" s="56">
        <v>12.518704379229625</v>
      </c>
      <c r="T84" s="56">
        <v>13.557317066020772</v>
      </c>
      <c r="U84" s="56"/>
    </row>
    <row r="85" spans="1:21" x14ac:dyDescent="0.25">
      <c r="A85" s="111" t="s">
        <v>21</v>
      </c>
      <c r="B85" s="23" t="s">
        <v>21</v>
      </c>
      <c r="C85" s="55">
        <v>15.80831475665595</v>
      </c>
      <c r="D85" s="55">
        <v>10.280825423383686</v>
      </c>
      <c r="E85" s="55">
        <v>4.849764506649751</v>
      </c>
      <c r="F85" s="55">
        <v>7.9158159258916729</v>
      </c>
      <c r="G85" s="55">
        <v>8.7435205091265615</v>
      </c>
      <c r="H85" s="55">
        <v>9.8835271150340471</v>
      </c>
      <c r="I85" s="55">
        <v>10.671327880810969</v>
      </c>
      <c r="J85" s="55">
        <v>11.342780937200557</v>
      </c>
      <c r="K85" s="55">
        <v>13.164098833084726</v>
      </c>
      <c r="L85" s="55">
        <v>13.889262009684296</v>
      </c>
      <c r="M85" s="55">
        <v>15.458110991748864</v>
      </c>
      <c r="N85" s="55">
        <v>14.589882129757623</v>
      </c>
      <c r="O85" s="55">
        <v>15.627644698432919</v>
      </c>
      <c r="P85" s="55">
        <v>14.885129537666195</v>
      </c>
      <c r="Q85" s="55">
        <v>14.405397024273467</v>
      </c>
      <c r="R85" s="55">
        <v>14.855832751930159</v>
      </c>
      <c r="S85" s="55">
        <v>16.501246127888951</v>
      </c>
      <c r="T85" s="55">
        <v>15.272648858319526</v>
      </c>
      <c r="U85" s="55"/>
    </row>
    <row r="86" spans="1:21" x14ac:dyDescent="0.25">
      <c r="A86" s="111" t="s">
        <v>109</v>
      </c>
      <c r="B86" s="23" t="s">
        <v>109</v>
      </c>
      <c r="C86" s="55">
        <v>0.12338754274419865</v>
      </c>
      <c r="D86" s="55">
        <v>0.14653549428805709</v>
      </c>
      <c r="E86" s="55">
        <v>0.3776734480959833</v>
      </c>
      <c r="F86" s="55">
        <v>0.45652030081820788</v>
      </c>
      <c r="G86" s="55">
        <v>0.41120795262135312</v>
      </c>
      <c r="H86" s="55">
        <v>0.42347337476277308</v>
      </c>
      <c r="I86" s="55">
        <v>0.45900184051492332</v>
      </c>
      <c r="J86" s="55">
        <v>0.47438228072331051</v>
      </c>
      <c r="K86" s="55">
        <v>0.36957967709932832</v>
      </c>
      <c r="L86" s="55">
        <v>0.36471503242805081</v>
      </c>
      <c r="M86" s="55">
        <v>0.3715492007129283</v>
      </c>
      <c r="N86" s="55">
        <v>0.32443772794283954</v>
      </c>
      <c r="O86" s="55">
        <v>0.34675311920154395</v>
      </c>
      <c r="P86" s="55">
        <v>0.30164302204587756</v>
      </c>
      <c r="Q86" s="55">
        <v>0.27794191681155084</v>
      </c>
      <c r="R86" s="55">
        <v>0.29877674528101517</v>
      </c>
      <c r="S86" s="55">
        <v>0.30281040250685953</v>
      </c>
      <c r="T86" s="55">
        <v>0.30306943413673437</v>
      </c>
      <c r="U86" s="55"/>
    </row>
    <row r="87" spans="1:21" x14ac:dyDescent="0.25">
      <c r="A87" s="111" t="s">
        <v>110</v>
      </c>
      <c r="B87" s="23" t="s">
        <v>110</v>
      </c>
      <c r="C87" s="55">
        <v>0</v>
      </c>
      <c r="D87" s="55">
        <v>0</v>
      </c>
      <c r="E87" s="55">
        <v>0</v>
      </c>
      <c r="F87" s="55">
        <v>20.676624862331796</v>
      </c>
      <c r="G87" s="55">
        <v>86.564071772527001</v>
      </c>
      <c r="H87" s="55">
        <v>89.33603256448653</v>
      </c>
      <c r="I87" s="55">
        <v>89.670423261018598</v>
      </c>
      <c r="J87" s="55">
        <v>88.999352595734265</v>
      </c>
      <c r="K87" s="55">
        <v>90.918651226097879</v>
      </c>
      <c r="L87" s="55">
        <v>92.977115878794763</v>
      </c>
      <c r="M87" s="55">
        <v>92.215489429862501</v>
      </c>
      <c r="N87" s="55">
        <v>91.725024863411676</v>
      </c>
      <c r="O87" s="55">
        <v>93.254904732044395</v>
      </c>
      <c r="P87" s="55">
        <v>87.308761014067088</v>
      </c>
      <c r="Q87" s="55">
        <v>87.35448604942539</v>
      </c>
      <c r="R87" s="55">
        <v>88.719971959662402</v>
      </c>
      <c r="S87" s="55">
        <v>89.364900782287577</v>
      </c>
      <c r="T87" s="55">
        <v>88.480617408397634</v>
      </c>
      <c r="U87" s="55"/>
    </row>
    <row r="88" spans="1:21" x14ac:dyDescent="0.25">
      <c r="A88" s="111" t="s">
        <v>111</v>
      </c>
      <c r="B88" s="57" t="s">
        <v>111</v>
      </c>
      <c r="C88" s="58">
        <v>0</v>
      </c>
      <c r="D88" s="58">
        <v>0</v>
      </c>
      <c r="E88" s="58">
        <v>9.9697312919726985E-2</v>
      </c>
      <c r="F88" s="58">
        <v>0.14435764381148747</v>
      </c>
      <c r="G88" s="58">
        <v>0.10047117985856745</v>
      </c>
      <c r="H88" s="58">
        <v>3.9248670510014565E-2</v>
      </c>
      <c r="I88" s="58">
        <v>4.1014164356533565E-2</v>
      </c>
      <c r="J88" s="58">
        <v>5.7651463873871329E-2</v>
      </c>
      <c r="K88" s="58">
        <v>4.5967742778415359E-2</v>
      </c>
      <c r="L88" s="58">
        <v>5.816909196038033E-2</v>
      </c>
      <c r="M88" s="58">
        <v>5.515465606851544E-2</v>
      </c>
      <c r="N88" s="58">
        <v>5.7859726696788467E-2</v>
      </c>
      <c r="O88" s="58">
        <v>8.225197113798953E-2</v>
      </c>
      <c r="P88" s="58">
        <v>6.9375836800986856E-2</v>
      </c>
      <c r="Q88" s="58">
        <v>6.9865919271554222E-2</v>
      </c>
      <c r="R88" s="58">
        <v>7.3821425210377004E-2</v>
      </c>
      <c r="S88" s="58">
        <v>7.1019392085358304E-2</v>
      </c>
      <c r="T88" s="58">
        <v>7.157043191344542E-2</v>
      </c>
      <c r="U88" s="58"/>
    </row>
    <row r="89" spans="1:21" x14ac:dyDescent="0.25">
      <c r="A89" s="111" t="s">
        <v>22</v>
      </c>
      <c r="B89" s="57" t="s">
        <v>22</v>
      </c>
      <c r="C89" s="58">
        <v>0</v>
      </c>
      <c r="D89" s="58">
        <v>0</v>
      </c>
      <c r="E89" s="58">
        <v>2.8434485624602845</v>
      </c>
      <c r="F89" s="58">
        <v>1.9054538054425374</v>
      </c>
      <c r="G89" s="58">
        <v>1.1697581922802558</v>
      </c>
      <c r="H89" s="58">
        <v>1.0742240166758017</v>
      </c>
      <c r="I89" s="58">
        <v>1.0870889491184963</v>
      </c>
      <c r="J89" s="58">
        <v>1.0997912618959074</v>
      </c>
      <c r="K89" s="58">
        <v>1.0399487836515757</v>
      </c>
      <c r="L89" s="58">
        <v>0.92912266800359677</v>
      </c>
      <c r="M89" s="58">
        <v>0.95318221319746943</v>
      </c>
      <c r="N89" s="58">
        <v>1.0480881803607136</v>
      </c>
      <c r="O89" s="58">
        <v>0.95951106442890588</v>
      </c>
      <c r="P89" s="58">
        <v>1.2105233954977235</v>
      </c>
      <c r="Q89" s="58">
        <v>1.3778998060777066</v>
      </c>
      <c r="R89" s="58">
        <v>1.3144467209485045</v>
      </c>
      <c r="S89" s="58">
        <v>1.2358711637524624</v>
      </c>
      <c r="T89" s="58">
        <v>1.322532308240292</v>
      </c>
      <c r="U89" s="58"/>
    </row>
    <row r="90" spans="1:21" x14ac:dyDescent="0.25">
      <c r="A90" s="111" t="s">
        <v>112</v>
      </c>
      <c r="B90" s="57" t="s">
        <v>112</v>
      </c>
      <c r="C90" s="58">
        <v>0</v>
      </c>
      <c r="D90" s="58">
        <v>0</v>
      </c>
      <c r="E90" s="58">
        <v>0.34450657553915603</v>
      </c>
      <c r="F90" s="58">
        <v>0.3281353930831869</v>
      </c>
      <c r="G90" s="58">
        <v>0.3932798663525669</v>
      </c>
      <c r="H90" s="58">
        <v>0.51024480660806482</v>
      </c>
      <c r="I90" s="58">
        <v>0.56069831507239398</v>
      </c>
      <c r="J90" s="58">
        <v>0.57618382194282025</v>
      </c>
      <c r="K90" s="58">
        <v>0.51725021258668347</v>
      </c>
      <c r="L90" s="58">
        <v>0.49593322485109326</v>
      </c>
      <c r="M90" s="58">
        <v>0.47979013422775824</v>
      </c>
      <c r="N90" s="58">
        <v>0.34496252292091273</v>
      </c>
      <c r="O90" s="58">
        <v>0.34585069288827264</v>
      </c>
      <c r="P90" s="58">
        <v>0.3477796734841001</v>
      </c>
      <c r="Q90" s="58">
        <v>0.60811516345045125</v>
      </c>
      <c r="R90" s="58">
        <v>1.4506814943783217</v>
      </c>
      <c r="S90" s="58">
        <v>1.3565935822840809</v>
      </c>
      <c r="T90" s="58">
        <v>1.3091526933108051</v>
      </c>
      <c r="U90" s="58"/>
    </row>
    <row r="91" spans="1:21" x14ac:dyDescent="0.25">
      <c r="A91" s="111" t="s">
        <v>113</v>
      </c>
      <c r="B91" s="57" t="s">
        <v>113</v>
      </c>
      <c r="C91" s="58">
        <v>0.12586371583618033</v>
      </c>
      <c r="D91" s="58">
        <v>0.28444230028830564</v>
      </c>
      <c r="E91" s="58">
        <v>0.74412805809292737</v>
      </c>
      <c r="F91" s="58">
        <v>0.6919384249313919</v>
      </c>
      <c r="G91" s="58">
        <v>0.43622718210815464</v>
      </c>
      <c r="H91" s="58">
        <v>0.40798659792964481</v>
      </c>
      <c r="I91" s="58">
        <v>0.4302259613453388</v>
      </c>
      <c r="J91" s="58">
        <v>0.46260356767944821</v>
      </c>
      <c r="K91" s="58">
        <v>0.54740707240151043</v>
      </c>
      <c r="L91" s="58">
        <v>0.39260969976905313</v>
      </c>
      <c r="M91" s="58">
        <v>0.21992522542335605</v>
      </c>
      <c r="N91" s="58">
        <v>-0.19359001935900194</v>
      </c>
      <c r="O91" s="58">
        <v>0.42274360600295918</v>
      </c>
      <c r="P91" s="58">
        <v>0.94028166659701617</v>
      </c>
      <c r="Q91" s="58">
        <v>1.2671009127086261</v>
      </c>
      <c r="R91" s="58">
        <v>1.4466646857822019</v>
      </c>
      <c r="S91" s="58">
        <v>1.4028251499611464</v>
      </c>
      <c r="T91" s="58">
        <v>1.0851516335823463</v>
      </c>
      <c r="U91" s="58"/>
    </row>
    <row r="92" spans="1:21" x14ac:dyDescent="0.25">
      <c r="A92" s="111" t="s">
        <v>23</v>
      </c>
      <c r="B92" s="57" t="s">
        <v>23</v>
      </c>
      <c r="C92" s="58">
        <v>0.59386602676940448</v>
      </c>
      <c r="D92" s="58">
        <v>0.48586349704003734</v>
      </c>
      <c r="E92" s="58">
        <v>0.44143958322796018</v>
      </c>
      <c r="F92" s="58">
        <v>0.40045404507133592</v>
      </c>
      <c r="G92" s="58">
        <v>0.28164896057046979</v>
      </c>
      <c r="H92" s="58">
        <v>0.31064889506022292</v>
      </c>
      <c r="I92" s="58">
        <v>0.31318629144522808</v>
      </c>
      <c r="J92" s="58">
        <v>0.32800017845935131</v>
      </c>
      <c r="K92" s="58">
        <v>0.31978803981203874</v>
      </c>
      <c r="L92" s="58">
        <v>0.31316495637824554</v>
      </c>
      <c r="M92" s="58">
        <v>0.40826570792490446</v>
      </c>
      <c r="N92" s="58">
        <v>0.4043347165361067</v>
      </c>
      <c r="O92" s="58">
        <v>0.45794188489664639</v>
      </c>
      <c r="P92" s="58">
        <v>0.48990216295753658</v>
      </c>
      <c r="Q92" s="58">
        <v>0.5633922423909058</v>
      </c>
      <c r="R92" s="58">
        <v>0.51813782897438598</v>
      </c>
      <c r="S92" s="58">
        <v>0.50988685386125243</v>
      </c>
      <c r="T92" s="58">
        <v>0.5324519409314391</v>
      </c>
      <c r="U92" s="58"/>
    </row>
    <row r="93" spans="1:21" x14ac:dyDescent="0.25">
      <c r="A93" s="111" t="s">
        <v>24</v>
      </c>
      <c r="B93" s="23" t="s">
        <v>24</v>
      </c>
      <c r="C93" s="55">
        <v>0.5633445398263347</v>
      </c>
      <c r="D93" s="55">
        <v>0.47840743247532175</v>
      </c>
      <c r="E93" s="55">
        <v>0.33990879513222205</v>
      </c>
      <c r="F93" s="55">
        <v>0.27590745277430995</v>
      </c>
      <c r="G93" s="55">
        <v>0.25033081504208365</v>
      </c>
      <c r="H93" s="55">
        <v>0.24909214989499726</v>
      </c>
      <c r="I93" s="55">
        <v>0.237052350120071</v>
      </c>
      <c r="J93" s="55">
        <v>0.22293046490199933</v>
      </c>
      <c r="K93" s="55">
        <v>0.20711046582176521</v>
      </c>
      <c r="L93" s="55">
        <v>0.22394752681891267</v>
      </c>
      <c r="M93" s="55">
        <v>0.22772923348076018</v>
      </c>
      <c r="N93" s="55">
        <v>0.21412517986970611</v>
      </c>
      <c r="O93" s="55">
        <v>0.21259144765849422</v>
      </c>
      <c r="P93" s="55">
        <v>0.18761632462686567</v>
      </c>
      <c r="Q93" s="55">
        <v>0.20745778520583238</v>
      </c>
      <c r="R93" s="55">
        <v>0.21268663038659097</v>
      </c>
      <c r="S93" s="55">
        <v>0.21203468879933135</v>
      </c>
      <c r="T93" s="55">
        <v>0.2220204153179465</v>
      </c>
      <c r="U93" s="55"/>
    </row>
    <row r="94" spans="1:21" x14ac:dyDescent="0.25">
      <c r="A94" s="111" t="s">
        <v>114</v>
      </c>
      <c r="B94" s="24" t="s">
        <v>114</v>
      </c>
      <c r="C94" s="56">
        <v>43.43199639499187</v>
      </c>
      <c r="D94" s="56">
        <v>47.618114119682183</v>
      </c>
      <c r="E94" s="56">
        <v>33.163684855020506</v>
      </c>
      <c r="F94" s="56">
        <v>46.472870470470689</v>
      </c>
      <c r="G94" s="56">
        <v>54.914700930734426</v>
      </c>
      <c r="H94" s="56">
        <v>47.907103814681953</v>
      </c>
      <c r="I94" s="56">
        <v>42.954220375467749</v>
      </c>
      <c r="J94" s="56">
        <v>43.255524971036252</v>
      </c>
      <c r="K94" s="56">
        <v>47.273086720803768</v>
      </c>
      <c r="L94" s="56">
        <v>54.427464247919147</v>
      </c>
      <c r="M94" s="56">
        <v>53.173543444358842</v>
      </c>
      <c r="N94" s="56">
        <v>51.992017676401979</v>
      </c>
      <c r="O94" s="56">
        <v>56.406251048139509</v>
      </c>
      <c r="P94" s="56">
        <v>44.167977093118871</v>
      </c>
      <c r="Q94" s="56">
        <v>45.157106551366788</v>
      </c>
      <c r="R94" s="56">
        <v>48.047690406433148</v>
      </c>
      <c r="S94" s="56">
        <v>44.29141860533462</v>
      </c>
      <c r="T94" s="56">
        <v>40.90464561231483</v>
      </c>
      <c r="U94" s="56"/>
    </row>
    <row r="95" spans="1:21" x14ac:dyDescent="0.25">
      <c r="A95" s="111" t="s">
        <v>115</v>
      </c>
      <c r="B95" s="23" t="s">
        <v>115</v>
      </c>
      <c r="C95" s="55">
        <v>0.2650674309057357</v>
      </c>
      <c r="D95" s="55">
        <v>0.18884106940395384</v>
      </c>
      <c r="E95" s="55">
        <v>0.16585663222457714</v>
      </c>
      <c r="F95" s="55">
        <v>0.18479443075346899</v>
      </c>
      <c r="G95" s="55">
        <v>0.26810686007524726</v>
      </c>
      <c r="H95" s="55">
        <v>0.47259553917590597</v>
      </c>
      <c r="I95" s="55">
        <v>1.284580664206971</v>
      </c>
      <c r="J95" s="55">
        <v>1.4152856896057495</v>
      </c>
      <c r="K95" s="55">
        <v>1.6405981247406238</v>
      </c>
      <c r="L95" s="55">
        <v>2.4785968848712843</v>
      </c>
      <c r="M95" s="55">
        <v>2.5959186960439533</v>
      </c>
      <c r="N95" s="55">
        <v>2.141630089527546</v>
      </c>
      <c r="O95" s="55">
        <v>2.5958280953190327</v>
      </c>
      <c r="P95" s="55">
        <v>2.679361563781431</v>
      </c>
      <c r="Q95" s="55">
        <v>2.8009367853944971</v>
      </c>
      <c r="R95" s="55">
        <v>3.1419678102299233</v>
      </c>
      <c r="S95" s="55">
        <v>3.2247221487238473</v>
      </c>
      <c r="T95" s="55">
        <v>3.4359290341460667</v>
      </c>
      <c r="U95" s="55"/>
    </row>
    <row r="96" spans="1:21" s="25" customFormat="1" x14ac:dyDescent="0.25">
      <c r="A96" s="112" t="s">
        <v>25</v>
      </c>
      <c r="B96" s="23" t="s">
        <v>25</v>
      </c>
      <c r="C96" s="55">
        <v>0</v>
      </c>
      <c r="D96" s="55">
        <v>0</v>
      </c>
      <c r="E96" s="55">
        <v>0</v>
      </c>
      <c r="F96" s="55">
        <v>0</v>
      </c>
      <c r="G96" s="55">
        <v>0.71334762535139384</v>
      </c>
      <c r="H96" s="55">
        <v>0.60219536846694444</v>
      </c>
      <c r="I96" s="55">
        <v>0.70343025097702205</v>
      </c>
      <c r="J96" s="55">
        <v>0.92718621252402889</v>
      </c>
      <c r="K96" s="55">
        <v>0.84966293999318032</v>
      </c>
      <c r="L96" s="55">
        <v>0.87715946490133712</v>
      </c>
      <c r="M96" s="55">
        <v>1.141625679509197</v>
      </c>
      <c r="N96" s="55">
        <v>0.94185306579372985</v>
      </c>
      <c r="O96" s="55">
        <v>0.76985716246566682</v>
      </c>
      <c r="P96" s="55">
        <v>0.78155365468669469</v>
      </c>
      <c r="Q96" s="55">
        <v>0.9918045534901001</v>
      </c>
      <c r="R96" s="55">
        <v>0.98344380945711951</v>
      </c>
      <c r="S96" s="55">
        <v>1.0123245035872444</v>
      </c>
      <c r="T96" s="55">
        <v>0.87039919314409397</v>
      </c>
      <c r="U96" s="55"/>
    </row>
    <row r="97" spans="1:24" x14ac:dyDescent="0.25">
      <c r="A97" s="111" t="s">
        <v>26</v>
      </c>
      <c r="B97" s="23" t="s">
        <v>26</v>
      </c>
      <c r="C97" s="55">
        <v>1.0535574575330346</v>
      </c>
      <c r="D97" s="55">
        <v>1.1432202626307653</v>
      </c>
      <c r="E97" s="55">
        <v>0.91753954668389437</v>
      </c>
      <c r="F97" s="55">
        <v>0.56146295489865816</v>
      </c>
      <c r="G97" s="55">
        <v>0.26754070290811499</v>
      </c>
      <c r="H97" s="55">
        <v>0.21475560110977396</v>
      </c>
      <c r="I97" s="55">
        <v>0.22297063643607826</v>
      </c>
      <c r="J97" s="55">
        <v>0.18855870719155415</v>
      </c>
      <c r="K97" s="55">
        <v>0.19200976548525905</v>
      </c>
      <c r="L97" s="55">
        <v>0.19085887938709672</v>
      </c>
      <c r="M97" s="55">
        <v>0.22905819706405861</v>
      </c>
      <c r="N97" s="55">
        <v>0.22168167202714739</v>
      </c>
      <c r="O97" s="55">
        <v>0.27875576014835685</v>
      </c>
      <c r="P97" s="55">
        <v>0.23339198008340031</v>
      </c>
      <c r="Q97" s="55">
        <v>0.22767601306332122</v>
      </c>
      <c r="R97" s="55">
        <v>0.22709618441282745</v>
      </c>
      <c r="S97" s="55">
        <v>0.239171014157159</v>
      </c>
      <c r="T97" s="55">
        <v>0.20969174996000967</v>
      </c>
      <c r="U97" s="55"/>
    </row>
    <row r="98" spans="1:24" x14ac:dyDescent="0.25">
      <c r="A98" s="111" t="s">
        <v>116</v>
      </c>
      <c r="B98" s="57" t="s">
        <v>116</v>
      </c>
      <c r="C98" s="58">
        <v>0.74131077710291604</v>
      </c>
      <c r="D98" s="58">
        <v>0.73483414585461071</v>
      </c>
      <c r="E98" s="58">
        <v>1.2098797005793651</v>
      </c>
      <c r="F98" s="58">
        <v>2.7014096862813508</v>
      </c>
      <c r="G98" s="58">
        <v>2.7835457736995131</v>
      </c>
      <c r="H98" s="58">
        <v>2.6241372560389165</v>
      </c>
      <c r="I98" s="58">
        <v>2.6192805355099362</v>
      </c>
      <c r="J98" s="58">
        <v>2.5802213387345283</v>
      </c>
      <c r="K98" s="58">
        <v>2.5089997691095758</v>
      </c>
      <c r="L98" s="58">
        <v>2.5068183284450445</v>
      </c>
      <c r="M98" s="58">
        <v>2.7931158732961179</v>
      </c>
      <c r="N98" s="58">
        <v>2.7654213202311579</v>
      </c>
      <c r="O98" s="58">
        <v>2.4184473290488926</v>
      </c>
      <c r="P98" s="58">
        <v>2.0595915988351199</v>
      </c>
      <c r="Q98" s="58">
        <v>2.3347469346363048</v>
      </c>
      <c r="R98" s="58">
        <v>8.4810126582278471</v>
      </c>
      <c r="S98" s="58">
        <v>9.5485585595843112</v>
      </c>
      <c r="T98" s="58">
        <v>9.8342242688371453</v>
      </c>
      <c r="U98" s="58"/>
    </row>
    <row r="99" spans="1:24" s="25" customFormat="1" x14ac:dyDescent="0.25">
      <c r="A99" s="111" t="s">
        <v>72</v>
      </c>
      <c r="B99" s="57" t="s">
        <v>72</v>
      </c>
      <c r="C99" s="58">
        <v>0.74133050622911112</v>
      </c>
      <c r="D99" s="58">
        <v>1.0644776184235751</v>
      </c>
      <c r="E99" s="58">
        <v>0.73622484762428952</v>
      </c>
      <c r="F99" s="58">
        <v>0.56361499851743202</v>
      </c>
      <c r="G99" s="58">
        <v>0.56635605913525044</v>
      </c>
      <c r="H99" s="58">
        <v>0.52114575325342083</v>
      </c>
      <c r="I99" s="58">
        <v>0.55770333379415227</v>
      </c>
      <c r="J99" s="58">
        <v>0.49032526397903148</v>
      </c>
      <c r="K99" s="58">
        <v>0.49735563221692425</v>
      </c>
      <c r="L99" s="58">
        <v>0.64557488332792401</v>
      </c>
      <c r="M99" s="58">
        <v>0.67440029839921256</v>
      </c>
      <c r="N99" s="58">
        <v>0.66026336389263507</v>
      </c>
      <c r="O99" s="58">
        <v>0.6374663047136474</v>
      </c>
      <c r="P99" s="58">
        <v>0.66158409356504688</v>
      </c>
      <c r="Q99" s="58">
        <v>0.5305880723283829</v>
      </c>
      <c r="R99" s="58">
        <v>0.52229045808854591</v>
      </c>
      <c r="S99" s="58">
        <v>0.52568532947072089</v>
      </c>
      <c r="T99" s="58">
        <v>0.52956039901833762</v>
      </c>
      <c r="U99" s="58"/>
    </row>
    <row r="100" spans="1:24" x14ac:dyDescent="0.25">
      <c r="A100" s="111" t="s">
        <v>117</v>
      </c>
      <c r="B100" s="57" t="s">
        <v>117</v>
      </c>
      <c r="C100" s="58">
        <v>6.9712792458017953E-2</v>
      </c>
      <c r="D100" s="58">
        <v>6.971738100245084E-2</v>
      </c>
      <c r="E100" s="58">
        <v>6.9801597212167235E-2</v>
      </c>
      <c r="F100" s="58">
        <v>6.8514742209674476E-2</v>
      </c>
      <c r="G100" s="58">
        <v>5.3971611636314726E-2</v>
      </c>
      <c r="H100" s="58">
        <v>5.8984412714076499E-2</v>
      </c>
      <c r="I100" s="58">
        <v>0.14623069524331106</v>
      </c>
      <c r="J100" s="58">
        <v>-4.4533511467379203E-2</v>
      </c>
      <c r="K100" s="58">
        <v>7.4388947927736454E-2</v>
      </c>
      <c r="L100" s="58">
        <v>0.40833420584232016</v>
      </c>
      <c r="M100" s="58">
        <v>3.8472636337405018E-2</v>
      </c>
      <c r="N100" s="58">
        <v>0.54291865580829357</v>
      </c>
      <c r="O100" s="58">
        <v>0.68201948627103626</v>
      </c>
      <c r="P100" s="58">
        <v>0.90984974958263765</v>
      </c>
      <c r="Q100" s="58">
        <v>0.37766171153073524</v>
      </c>
      <c r="R100" s="58">
        <v>1.4387399666818113</v>
      </c>
      <c r="S100" s="58">
        <v>1.5930267508265705</v>
      </c>
      <c r="T100" s="58">
        <v>1.1415968259848637</v>
      </c>
      <c r="U100" s="58"/>
    </row>
    <row r="101" spans="1:24" x14ac:dyDescent="0.25">
      <c r="A101" s="111" t="s">
        <v>118</v>
      </c>
      <c r="B101" s="57" t="s">
        <v>118</v>
      </c>
      <c r="C101" s="58">
        <v>0.44348723692269348</v>
      </c>
      <c r="D101" s="58">
        <v>0.47684837872644009</v>
      </c>
      <c r="E101" s="58">
        <v>0.40807606435723898</v>
      </c>
      <c r="F101" s="58">
        <v>0.41690559893828094</v>
      </c>
      <c r="G101" s="58">
        <v>0.7107389738097557</v>
      </c>
      <c r="H101" s="58">
        <v>0.55571616716456274</v>
      </c>
      <c r="I101" s="58">
        <v>0.45510931927430609</v>
      </c>
      <c r="J101" s="58">
        <v>0.59013528708219642</v>
      </c>
      <c r="K101" s="58">
        <v>0.48895810533995571</v>
      </c>
      <c r="L101" s="58">
        <v>0.46378684088637528</v>
      </c>
      <c r="M101" s="58">
        <v>0.65202053378098923</v>
      </c>
      <c r="N101" s="58">
        <v>0.59958872572028876</v>
      </c>
      <c r="O101" s="58">
        <v>0.5635209358727441</v>
      </c>
      <c r="P101" s="58">
        <v>0.4799075813521626</v>
      </c>
      <c r="Q101" s="58">
        <v>0.36251158556315433</v>
      </c>
      <c r="R101" s="58">
        <v>0.27083367529504454</v>
      </c>
      <c r="S101" s="58">
        <v>0.22442599750755127</v>
      </c>
      <c r="T101" s="58">
        <v>0.23127296282426293</v>
      </c>
      <c r="U101" s="58"/>
    </row>
    <row r="102" spans="1:24" x14ac:dyDescent="0.25">
      <c r="A102" s="111" t="s">
        <v>61</v>
      </c>
      <c r="B102" s="57" t="s">
        <v>61</v>
      </c>
      <c r="C102" s="58">
        <v>0.65239221843854966</v>
      </c>
      <c r="D102" s="58">
        <v>0.47333459270649986</v>
      </c>
      <c r="E102" s="58">
        <v>0.58697986874086805</v>
      </c>
      <c r="F102" s="58">
        <v>0.68517331105770152</v>
      </c>
      <c r="G102" s="58">
        <v>0.85107923894310111</v>
      </c>
      <c r="H102" s="58">
        <v>0.74809276282438142</v>
      </c>
      <c r="I102" s="58">
        <v>0.97482701593433141</v>
      </c>
      <c r="J102" s="58">
        <v>1.1162858218967189</v>
      </c>
      <c r="K102" s="58">
        <v>1.080890207632895</v>
      </c>
      <c r="L102" s="58">
        <v>1.2161093759269486</v>
      </c>
      <c r="M102" s="58">
        <v>1.4989442529866956</v>
      </c>
      <c r="N102" s="58">
        <v>1.6572892901602514</v>
      </c>
      <c r="O102" s="58">
        <v>1.8925531789939023</v>
      </c>
      <c r="P102" s="58">
        <v>1.6812567254334518</v>
      </c>
      <c r="Q102" s="58">
        <v>2.0556207396550428</v>
      </c>
      <c r="R102" s="58">
        <v>2.9338707038860599</v>
      </c>
      <c r="S102" s="58">
        <v>2.2513291111987437</v>
      </c>
      <c r="T102" s="58">
        <v>1.903654922324332</v>
      </c>
      <c r="U102" s="58"/>
    </row>
    <row r="103" spans="1:24" ht="13.5" customHeight="1" x14ac:dyDescent="0.25">
      <c r="A103" s="111" t="s">
        <v>119</v>
      </c>
      <c r="B103" s="23" t="s">
        <v>119</v>
      </c>
      <c r="C103" s="55">
        <v>19.047600209789266</v>
      </c>
      <c r="D103" s="55">
        <v>19.179273511973925</v>
      </c>
      <c r="E103" s="55">
        <v>20.680121221544276</v>
      </c>
      <c r="F103" s="55">
        <v>14.966290230896989</v>
      </c>
      <c r="G103" s="55">
        <v>16.939233727866444</v>
      </c>
      <c r="H103" s="55">
        <v>16.727430516232701</v>
      </c>
      <c r="I103" s="55">
        <v>18.379119970908128</v>
      </c>
      <c r="J103" s="55">
        <v>16.402539341860845</v>
      </c>
      <c r="K103" s="55">
        <v>16.282984423528298</v>
      </c>
      <c r="L103" s="55">
        <v>18.966174528201769</v>
      </c>
      <c r="M103" s="55">
        <v>17.301689472117825</v>
      </c>
      <c r="N103" s="55">
        <v>18.427952388788327</v>
      </c>
      <c r="O103" s="55">
        <v>17.915160043461999</v>
      </c>
      <c r="P103" s="55">
        <v>18.772477538346841</v>
      </c>
      <c r="Q103" s="55">
        <v>21.089267984475132</v>
      </c>
      <c r="R103" s="55">
        <v>21.321085701412496</v>
      </c>
      <c r="S103" s="55">
        <v>18.244801866602288</v>
      </c>
      <c r="T103" s="55">
        <v>15.897508762117946</v>
      </c>
      <c r="U103" s="55"/>
    </row>
    <row r="104" spans="1:24" x14ac:dyDescent="0.25">
      <c r="A104" s="111" t="s">
        <v>120</v>
      </c>
      <c r="B104" s="24" t="s">
        <v>120</v>
      </c>
      <c r="C104" s="56">
        <v>4.187061276301067E-2</v>
      </c>
      <c r="D104" s="56">
        <v>3.0767437859652882E-2</v>
      </c>
      <c r="E104" s="56">
        <v>2.6455140318321545E-2</v>
      </c>
      <c r="F104" s="56">
        <v>6.2145611796067361E-2</v>
      </c>
      <c r="G104" s="56">
        <v>4.7376553471377238E-2</v>
      </c>
      <c r="H104" s="56">
        <v>3.7852367872677352E-2</v>
      </c>
      <c r="I104" s="56">
        <v>3.5085625906692217E-2</v>
      </c>
      <c r="J104" s="56">
        <v>8.6144580569528048E-2</v>
      </c>
      <c r="K104" s="56">
        <v>5.0297500400517128E-2</v>
      </c>
      <c r="L104" s="56">
        <v>3.0394730689325772E-2</v>
      </c>
      <c r="M104" s="56">
        <v>2.7945469298703396E-2</v>
      </c>
      <c r="N104" s="56">
        <v>4.559638206666377E-2</v>
      </c>
      <c r="O104" s="56">
        <v>2.7827248441674085E-2</v>
      </c>
      <c r="P104" s="56">
        <v>2.9218485207477805E-2</v>
      </c>
      <c r="Q104" s="56">
        <v>4.12903854154133E-2</v>
      </c>
      <c r="R104" s="56">
        <v>1.6825338996167005E-2</v>
      </c>
      <c r="S104" s="56">
        <v>1.7855073837974508E-2</v>
      </c>
      <c r="T104" s="56">
        <v>2.5325289512557331E-2</v>
      </c>
      <c r="U104" s="56"/>
      <c r="X104" s="27"/>
    </row>
    <row r="105" spans="1:24" x14ac:dyDescent="0.25">
      <c r="A105" s="111" t="s">
        <v>0</v>
      </c>
      <c r="B105" s="23" t="s">
        <v>0</v>
      </c>
      <c r="C105" s="55">
        <v>14.111219515626045</v>
      </c>
      <c r="D105" s="55">
        <v>2.7397127263981984</v>
      </c>
      <c r="E105" s="55">
        <v>9.9956312171419821</v>
      </c>
      <c r="F105" s="55">
        <v>17.97159997234672</v>
      </c>
      <c r="G105" s="55">
        <v>16.98984659640811</v>
      </c>
      <c r="H105" s="55">
        <v>16.639403610949927</v>
      </c>
      <c r="I105" s="55">
        <v>15.968039673505482</v>
      </c>
      <c r="J105" s="55">
        <v>13.853318134801301</v>
      </c>
      <c r="K105" s="55">
        <v>12.929841023065244</v>
      </c>
      <c r="L105" s="55">
        <v>10.505927294881863</v>
      </c>
      <c r="M105" s="55">
        <v>10.386358775096735</v>
      </c>
      <c r="N105" s="55">
        <v>12.578134418050299</v>
      </c>
      <c r="O105" s="55">
        <v>13.734090841852773</v>
      </c>
      <c r="P105" s="55">
        <v>13.683771688077687</v>
      </c>
      <c r="Q105" s="55">
        <v>15.377484154770166</v>
      </c>
      <c r="R105" s="55">
        <v>18.38558498891441</v>
      </c>
      <c r="S105" s="55">
        <v>18.18461717998758</v>
      </c>
      <c r="T105" s="55">
        <v>17.330365429993115</v>
      </c>
      <c r="U105" s="55"/>
    </row>
    <row r="106" spans="1:24" x14ac:dyDescent="0.25">
      <c r="A106" s="111" t="s">
        <v>121</v>
      </c>
      <c r="B106" s="23" t="s">
        <v>121</v>
      </c>
      <c r="C106" s="55">
        <v>1.3098729226845476</v>
      </c>
      <c r="D106" s="55">
        <v>0.12252399627448425</v>
      </c>
      <c r="E106" s="55">
        <v>0.17213307391713428</v>
      </c>
      <c r="F106" s="55">
        <v>0.14617775748638062</v>
      </c>
      <c r="G106" s="55">
        <v>0.22213080880967967</v>
      </c>
      <c r="H106" s="55">
        <v>0.22159488889983642</v>
      </c>
      <c r="I106" s="55">
        <v>0.22173527976765139</v>
      </c>
      <c r="J106" s="55">
        <v>0.22013571541173588</v>
      </c>
      <c r="K106" s="55">
        <v>0.21138157036324373</v>
      </c>
      <c r="L106" s="55">
        <v>0.222596542904718</v>
      </c>
      <c r="M106" s="55">
        <v>0.23295939137892765</v>
      </c>
      <c r="N106" s="55">
        <v>0.22469066371972068</v>
      </c>
      <c r="O106" s="55">
        <v>0.23529110718825857</v>
      </c>
      <c r="P106" s="55">
        <v>0.242633686778994</v>
      </c>
      <c r="Q106" s="55">
        <v>0.25022531220521549</v>
      </c>
      <c r="R106" s="55">
        <v>0.27623571425425475</v>
      </c>
      <c r="S106" s="55">
        <v>0.24175510417027701</v>
      </c>
      <c r="T106" s="55">
        <v>0.2297656489251414</v>
      </c>
      <c r="U106" s="55"/>
    </row>
    <row r="107" spans="1:24" x14ac:dyDescent="0.25">
      <c r="A107" s="111" t="s">
        <v>122</v>
      </c>
      <c r="B107" s="23" t="s">
        <v>122</v>
      </c>
      <c r="C107" s="55">
        <v>0.51122942928370274</v>
      </c>
      <c r="D107" s="55">
        <v>0.5373056993517662</v>
      </c>
      <c r="E107" s="55">
        <v>0.42806174383650436</v>
      </c>
      <c r="F107" s="55">
        <v>0.4881315775096271</v>
      </c>
      <c r="G107" s="55">
        <v>0.4847905836309942</v>
      </c>
      <c r="H107" s="55">
        <v>0.61561626227145416</v>
      </c>
      <c r="I107" s="55">
        <v>0.58909491965726679</v>
      </c>
      <c r="J107" s="55">
        <v>0.66607132931561408</v>
      </c>
      <c r="K107" s="55">
        <v>0.71814185814937237</v>
      </c>
      <c r="L107" s="55">
        <v>0.67775270519157604</v>
      </c>
      <c r="M107" s="55">
        <v>1.2152198379403298</v>
      </c>
      <c r="N107" s="55">
        <v>1.2301520582089565</v>
      </c>
      <c r="O107" s="55">
        <v>0.79384559652154207</v>
      </c>
      <c r="P107" s="55">
        <v>0.86865671637588993</v>
      </c>
      <c r="Q107" s="55">
        <v>1.0014677292583227</v>
      </c>
      <c r="R107" s="55">
        <v>1.0114331753388304</v>
      </c>
      <c r="S107" s="55">
        <v>0.92314332322055126</v>
      </c>
      <c r="T107" s="55">
        <v>0.89617213057217415</v>
      </c>
      <c r="U107" s="55"/>
    </row>
    <row r="108" spans="1:24" x14ac:dyDescent="0.25">
      <c r="A108" s="111" t="s">
        <v>27</v>
      </c>
      <c r="B108" s="57" t="s">
        <v>27</v>
      </c>
      <c r="C108" s="58">
        <v>6.2615070656155414</v>
      </c>
      <c r="D108" s="58">
        <v>6.3379459762823416</v>
      </c>
      <c r="E108" s="58">
        <v>3.3208165657511746</v>
      </c>
      <c r="F108" s="58">
        <v>0.45982470137031789</v>
      </c>
      <c r="G108" s="58">
        <v>0.25019961468677299</v>
      </c>
      <c r="H108" s="58">
        <v>0.22279226941158575</v>
      </c>
      <c r="I108" s="58">
        <v>0.2338004522525472</v>
      </c>
      <c r="J108" s="58">
        <v>0.22681432771885199</v>
      </c>
      <c r="K108" s="58">
        <v>0.21825815875646631</v>
      </c>
      <c r="L108" s="58">
        <v>0.22925572071954806</v>
      </c>
      <c r="M108" s="58">
        <v>0.23246810256943706</v>
      </c>
      <c r="N108" s="58">
        <v>0.18592746668448651</v>
      </c>
      <c r="O108" s="58">
        <v>0.23881357989651789</v>
      </c>
      <c r="P108" s="58">
        <v>0.25517714962085436</v>
      </c>
      <c r="Q108" s="58">
        <v>0.21934134370941355</v>
      </c>
      <c r="R108" s="58">
        <v>0.2531424742460458</v>
      </c>
      <c r="S108" s="58">
        <v>0.24754378251440773</v>
      </c>
      <c r="T108" s="58">
        <v>0.23616197334160699</v>
      </c>
      <c r="U108" s="58"/>
    </row>
    <row r="109" spans="1:24" x14ac:dyDescent="0.25">
      <c r="A109" s="111" t="s">
        <v>73</v>
      </c>
      <c r="B109" s="57" t="s">
        <v>73</v>
      </c>
      <c r="C109" s="58">
        <v>0.35190386423065961</v>
      </c>
      <c r="D109" s="58">
        <v>0.34612802779441143</v>
      </c>
      <c r="E109" s="58">
        <v>0.30073517176268727</v>
      </c>
      <c r="F109" s="58">
        <v>0.2430434915217923</v>
      </c>
      <c r="G109" s="58">
        <v>0.13671638999318159</v>
      </c>
      <c r="H109" s="58">
        <v>0.16505441824810196</v>
      </c>
      <c r="I109" s="58">
        <v>0.12475427625355552</v>
      </c>
      <c r="J109" s="58">
        <v>0.14388717204318299</v>
      </c>
      <c r="K109" s="58">
        <v>0.12881449961203625</v>
      </c>
      <c r="L109" s="58">
        <v>9.2220656511325827E-2</v>
      </c>
      <c r="M109" s="58">
        <v>0.1437808422362431</v>
      </c>
      <c r="N109" s="58">
        <v>0.12207919697477147</v>
      </c>
      <c r="O109" s="58">
        <v>0.13864079418339142</v>
      </c>
      <c r="P109" s="58">
        <v>0.14993123095698624</v>
      </c>
      <c r="Q109" s="58">
        <v>0.1652289836156573</v>
      </c>
      <c r="R109" s="58">
        <v>0.17809272972271001</v>
      </c>
      <c r="S109" s="58">
        <v>0.17947115170786121</v>
      </c>
      <c r="T109" s="58">
        <v>0.17425159686020095</v>
      </c>
      <c r="U109" s="58"/>
    </row>
    <row r="110" spans="1:24" x14ac:dyDescent="0.25">
      <c r="A110" s="111" t="s">
        <v>62</v>
      </c>
      <c r="B110" s="57" t="s">
        <v>62</v>
      </c>
      <c r="C110" s="58">
        <v>1.7291823642732158</v>
      </c>
      <c r="D110" s="58">
        <v>2.9736111485415564</v>
      </c>
      <c r="E110" s="58">
        <v>2.7725362430737741</v>
      </c>
      <c r="F110" s="58">
        <v>2.3469214295911889</v>
      </c>
      <c r="G110" s="58">
        <v>2.3733187665798234</v>
      </c>
      <c r="H110" s="58">
        <v>2.2547658049652886</v>
      </c>
      <c r="I110" s="58">
        <v>2.7561538622350534</v>
      </c>
      <c r="J110" s="58">
        <v>2.514824687896815</v>
      </c>
      <c r="K110" s="58">
        <v>2.8401925074210834</v>
      </c>
      <c r="L110" s="58">
        <v>2.7588218192425256</v>
      </c>
      <c r="M110" s="58">
        <v>2.6837365976426275</v>
      </c>
      <c r="N110" s="58">
        <v>2.7077774745900238</v>
      </c>
      <c r="O110" s="58">
        <v>2.6395323475712331</v>
      </c>
      <c r="P110" s="58">
        <v>2.6129126390412245</v>
      </c>
      <c r="Q110" s="58">
        <v>2.7031954941329772</v>
      </c>
      <c r="R110" s="58">
        <v>2.6540062068538988</v>
      </c>
      <c r="S110" s="58">
        <v>2.3689310626745947</v>
      </c>
      <c r="T110" s="58">
        <v>2.1260011761889626</v>
      </c>
      <c r="U110" s="58"/>
    </row>
    <row r="111" spans="1:24" x14ac:dyDescent="0.25">
      <c r="A111" s="111" t="s">
        <v>123</v>
      </c>
      <c r="B111" s="57" t="s">
        <v>123</v>
      </c>
      <c r="C111" s="58">
        <v>23.336203314675359</v>
      </c>
      <c r="D111" s="58">
        <v>12.349805807061006</v>
      </c>
      <c r="E111" s="58">
        <v>10.571257762939769</v>
      </c>
      <c r="F111" s="58">
        <v>7.623022300650713</v>
      </c>
      <c r="G111" s="58">
        <v>12.066184481330327</v>
      </c>
      <c r="H111" s="58">
        <v>11.045220166395051</v>
      </c>
      <c r="I111" s="58">
        <v>8.8329171773702644</v>
      </c>
      <c r="J111" s="58">
        <v>8.3217024399921637</v>
      </c>
      <c r="K111" s="58">
        <v>8.9402195017020674</v>
      </c>
      <c r="L111" s="58">
        <v>11.138526424578219</v>
      </c>
      <c r="M111" s="58">
        <v>10.976259755359328</v>
      </c>
      <c r="N111" s="58">
        <v>11.152168518552829</v>
      </c>
      <c r="O111" s="58">
        <v>10.938940659741787</v>
      </c>
      <c r="P111" s="58">
        <v>10.562583233835058</v>
      </c>
      <c r="Q111" s="58">
        <v>11.153666700337753</v>
      </c>
      <c r="R111" s="58">
        <v>11.820483675361146</v>
      </c>
      <c r="S111" s="58">
        <v>11.796961528144918</v>
      </c>
      <c r="T111" s="58">
        <v>11.237079743594988</v>
      </c>
      <c r="U111" s="58"/>
    </row>
    <row r="112" spans="1:24" x14ac:dyDescent="0.25">
      <c r="A112" s="111" t="s">
        <v>124</v>
      </c>
      <c r="B112" s="57" t="s">
        <v>124</v>
      </c>
      <c r="C112" s="58">
        <v>12.710525803402412</v>
      </c>
      <c r="D112" s="58">
        <v>10.269361380487565</v>
      </c>
      <c r="E112" s="58">
        <v>11.244618750937835</v>
      </c>
      <c r="F112" s="58">
        <v>17.252521290067989</v>
      </c>
      <c r="G112" s="58">
        <v>18.089763591239535</v>
      </c>
      <c r="H112" s="58">
        <v>15.511722418291313</v>
      </c>
      <c r="I112" s="58">
        <v>23.020871957392824</v>
      </c>
      <c r="J112" s="58">
        <v>22.772651533081621</v>
      </c>
      <c r="K112" s="58">
        <v>24.346080230974671</v>
      </c>
      <c r="L112" s="58">
        <v>28.476620409299379</v>
      </c>
      <c r="M112" s="58">
        <v>27.536500427431747</v>
      </c>
      <c r="N112" s="58">
        <v>28.202870179563149</v>
      </c>
      <c r="O112" s="58">
        <v>25.531913449298827</v>
      </c>
      <c r="P112" s="58">
        <v>19.887257099919118</v>
      </c>
      <c r="Q112" s="58">
        <v>22.842751008398672</v>
      </c>
      <c r="R112" s="58">
        <v>27.274693809624544</v>
      </c>
      <c r="S112" s="58">
        <v>23.342390847820568</v>
      </c>
      <c r="T112" s="58">
        <v>24.490284520644678</v>
      </c>
      <c r="U112" s="58"/>
    </row>
    <row r="113" spans="1:21" x14ac:dyDescent="0.25">
      <c r="A113" s="111" t="s">
        <v>1</v>
      </c>
      <c r="B113" s="23" t="s">
        <v>1</v>
      </c>
      <c r="C113" s="55">
        <v>60.60672689135972</v>
      </c>
      <c r="D113" s="55">
        <v>22.361049612711213</v>
      </c>
      <c r="E113" s="55">
        <v>13.650559449449752</v>
      </c>
      <c r="F113" s="55">
        <v>64.384820239193175</v>
      </c>
      <c r="G113" s="55">
        <v>83.10288618060423</v>
      </c>
      <c r="H113" s="55">
        <v>74.267881765261407</v>
      </c>
      <c r="I113" s="55">
        <v>70.423586747822171</v>
      </c>
      <c r="J113" s="55">
        <v>68.147351583300193</v>
      </c>
      <c r="K113" s="55">
        <v>57.675573723024911</v>
      </c>
      <c r="L113" s="55">
        <v>57.540963038424096</v>
      </c>
      <c r="M113" s="55">
        <v>55.201899034788383</v>
      </c>
      <c r="N113" s="55">
        <v>52.230956015216876</v>
      </c>
      <c r="O113" s="55">
        <v>55.238084454667444</v>
      </c>
      <c r="P113" s="55">
        <v>43.242619028342901</v>
      </c>
      <c r="Q113" s="55">
        <v>45.105937707327101</v>
      </c>
      <c r="R113" s="55">
        <v>53.060361340656733</v>
      </c>
      <c r="S113" s="55">
        <v>50.202283431619463</v>
      </c>
      <c r="T113" s="55">
        <v>47.005923761720098</v>
      </c>
      <c r="U113" s="55"/>
    </row>
    <row r="114" spans="1:21" s="25" customFormat="1" x14ac:dyDescent="0.25">
      <c r="A114" s="111" t="s">
        <v>28</v>
      </c>
      <c r="B114" s="24" t="s">
        <v>28</v>
      </c>
      <c r="C114" s="56">
        <v>0.66745777962411457</v>
      </c>
      <c r="D114" s="56">
        <v>0.70009757781573789</v>
      </c>
      <c r="E114" s="56">
        <v>0.49811270091646165</v>
      </c>
      <c r="F114" s="56">
        <v>0.91198832471702607</v>
      </c>
      <c r="G114" s="56">
        <v>0.71260639715174079</v>
      </c>
      <c r="H114" s="56">
        <v>0.704942633563994</v>
      </c>
      <c r="I114" s="56">
        <v>0.5870430997358691</v>
      </c>
      <c r="J114" s="56">
        <v>0.63682650974555455</v>
      </c>
      <c r="K114" s="56">
        <v>0.55067632213871709</v>
      </c>
      <c r="L114" s="56">
        <v>0.53247942038491802</v>
      </c>
      <c r="M114" s="56">
        <v>0.68713289052774917</v>
      </c>
      <c r="N114" s="56">
        <v>0.79221811871151115</v>
      </c>
      <c r="O114" s="56">
        <v>0.69287006945342755</v>
      </c>
      <c r="P114" s="56">
        <v>0.82870573945674186</v>
      </c>
      <c r="Q114" s="56">
        <v>0.78146107734219317</v>
      </c>
      <c r="R114" s="56">
        <v>0.78316091684590317</v>
      </c>
      <c r="S114" s="56">
        <v>0.87017462665380307</v>
      </c>
      <c r="T114" s="56">
        <v>0.8388448352751684</v>
      </c>
      <c r="U114" s="56"/>
    </row>
    <row r="115" spans="1:21" x14ac:dyDescent="0.25">
      <c r="A115" s="111" t="s">
        <v>29</v>
      </c>
      <c r="B115" s="23" t="s">
        <v>29</v>
      </c>
      <c r="C115" s="55">
        <v>0.83435823217532568</v>
      </c>
      <c r="D115" s="55">
        <v>0.77660232947557206</v>
      </c>
      <c r="E115" s="55">
        <v>0.61193769393752995</v>
      </c>
      <c r="F115" s="55">
        <v>0.57921507442112841</v>
      </c>
      <c r="G115" s="55">
        <v>0.55388992859387287</v>
      </c>
      <c r="H115" s="55">
        <v>0.49972986039488676</v>
      </c>
      <c r="I115" s="55">
        <v>0.52201081624807899</v>
      </c>
      <c r="J115" s="55">
        <v>0.44468921490722713</v>
      </c>
      <c r="K115" s="55">
        <v>0.41814701391866471</v>
      </c>
      <c r="L115" s="55">
        <v>0.43035621215987124</v>
      </c>
      <c r="M115" s="55">
        <v>0.4213482020536225</v>
      </c>
      <c r="N115" s="55">
        <v>0.39462134672458049</v>
      </c>
      <c r="O115" s="55">
        <v>0.4203252957097407</v>
      </c>
      <c r="P115" s="55">
        <v>0.44987523468658192</v>
      </c>
      <c r="Q115" s="55">
        <v>0.41711552240748584</v>
      </c>
      <c r="R115" s="55">
        <v>0.40278503998695414</v>
      </c>
      <c r="S115" s="55">
        <v>0.44580888864278356</v>
      </c>
      <c r="T115" s="55">
        <v>0.4510772696258385</v>
      </c>
      <c r="U115" s="55"/>
    </row>
    <row r="116" spans="1:21" x14ac:dyDescent="0.25">
      <c r="A116" s="111" t="s">
        <v>30</v>
      </c>
      <c r="B116" s="23" t="s">
        <v>30</v>
      </c>
      <c r="C116" s="55">
        <v>12.809046625243397</v>
      </c>
      <c r="D116" s="55">
        <v>4.6272633574517705</v>
      </c>
      <c r="E116" s="55">
        <v>8.1101567216014256</v>
      </c>
      <c r="F116" s="55">
        <v>5.5979474387069628</v>
      </c>
      <c r="G116" s="55">
        <v>3.996448342319709</v>
      </c>
      <c r="H116" s="55">
        <v>4.0870129969028106</v>
      </c>
      <c r="I116" s="55">
        <v>3.804242416574434</v>
      </c>
      <c r="J116" s="55">
        <v>3.8259597393301017</v>
      </c>
      <c r="K116" s="55">
        <v>4.132016590351018</v>
      </c>
      <c r="L116" s="55">
        <v>3.9177096595904839</v>
      </c>
      <c r="M116" s="55">
        <v>3.8187769513219156</v>
      </c>
      <c r="N116" s="55">
        <v>4.0298158928040753</v>
      </c>
      <c r="O116" s="55">
        <v>1.7883393169797246</v>
      </c>
      <c r="P116" s="55">
        <v>0.91438956342773869</v>
      </c>
      <c r="Q116" s="55">
        <v>1.2274150092217291</v>
      </c>
      <c r="R116" s="55">
        <v>1.3901505616459091</v>
      </c>
      <c r="S116" s="55">
        <v>1.2618252019946907</v>
      </c>
      <c r="T116" s="55">
        <v>1.2295627656669683</v>
      </c>
      <c r="U116" s="55"/>
    </row>
    <row r="117" spans="1:21" s="25" customFormat="1" x14ac:dyDescent="0.25">
      <c r="A117" s="111" t="s">
        <v>74</v>
      </c>
      <c r="B117" s="23" t="s">
        <v>74</v>
      </c>
      <c r="C117" s="55">
        <v>0.5290023531766197</v>
      </c>
      <c r="D117" s="55">
        <v>0.27863774384662787</v>
      </c>
      <c r="E117" s="55">
        <v>0.24266578337998357</v>
      </c>
      <c r="F117" s="55">
        <v>0.16489637248168637</v>
      </c>
      <c r="G117" s="55">
        <v>0.11596929244951516</v>
      </c>
      <c r="H117" s="55">
        <v>0.11575038605111923</v>
      </c>
      <c r="I117" s="55">
        <v>0.10236127613756514</v>
      </c>
      <c r="J117" s="55">
        <v>9.7488611667936917E-2</v>
      </c>
      <c r="K117" s="55">
        <v>8.0220057337811762E-2</v>
      </c>
      <c r="L117" s="55">
        <v>7.9822999091504004E-2</v>
      </c>
      <c r="M117" s="55">
        <v>7.8940476933207174E-2</v>
      </c>
      <c r="N117" s="55">
        <v>7.6968485702936976E-2</v>
      </c>
      <c r="O117" s="55">
        <v>7.0987866832721097E-2</v>
      </c>
      <c r="P117" s="55">
        <v>6.0620183204336237E-2</v>
      </c>
      <c r="Q117" s="55">
        <v>6.2868819091735639E-2</v>
      </c>
      <c r="R117" s="55">
        <v>6.4717093543600987E-2</v>
      </c>
      <c r="S117" s="55">
        <v>6.4961790925716134E-2</v>
      </c>
      <c r="T117" s="55">
        <v>6.418363151192874E-2</v>
      </c>
      <c r="U117" s="55"/>
    </row>
    <row r="118" spans="1:21" s="25" customFormat="1" x14ac:dyDescent="0.25">
      <c r="A118" s="111" t="s">
        <v>31</v>
      </c>
      <c r="B118" s="57" t="s">
        <v>31</v>
      </c>
      <c r="C118" s="58">
        <v>3.9048051310234997</v>
      </c>
      <c r="D118" s="58">
        <v>3.4900398406374502</v>
      </c>
      <c r="E118" s="58">
        <v>7.4112279309660787</v>
      </c>
      <c r="F118" s="58">
        <v>3.8348803126526625</v>
      </c>
      <c r="G118" s="58">
        <v>3.2581897945525027</v>
      </c>
      <c r="H118" s="58">
        <v>3.1543872147263667</v>
      </c>
      <c r="I118" s="58">
        <v>3.1186020981646516</v>
      </c>
      <c r="J118" s="58">
        <v>2.9524918354551533</v>
      </c>
      <c r="K118" s="58">
        <v>3.1078870721414011</v>
      </c>
      <c r="L118" s="58">
        <v>3.3815179043068917</v>
      </c>
      <c r="M118" s="58">
        <v>2.7107765449955483</v>
      </c>
      <c r="N118" s="58">
        <v>2.9970044723027693</v>
      </c>
      <c r="O118" s="58">
        <v>5.7266776898991454</v>
      </c>
      <c r="P118" s="58">
        <v>3.5000934359480111</v>
      </c>
      <c r="Q118" s="58">
        <v>3.5927819861672066</v>
      </c>
      <c r="R118" s="58">
        <v>4.2458477554363618</v>
      </c>
      <c r="S118" s="58">
        <v>3.5512923398028855</v>
      </c>
      <c r="T118" s="58">
        <v>2.5407538906561173</v>
      </c>
      <c r="U118" s="58"/>
    </row>
    <row r="119" spans="1:21" x14ac:dyDescent="0.25">
      <c r="A119" s="111" t="s">
        <v>125</v>
      </c>
      <c r="B119" s="57" t="s">
        <v>125</v>
      </c>
      <c r="C119" s="58">
        <v>0</v>
      </c>
      <c r="D119" s="58">
        <v>0</v>
      </c>
      <c r="E119" s="58">
        <v>5.2025559655973312</v>
      </c>
      <c r="F119" s="58">
        <v>8.9499312322862465</v>
      </c>
      <c r="G119" s="58">
        <v>13.834843430879825</v>
      </c>
      <c r="H119" s="58">
        <v>12.126462835270505</v>
      </c>
      <c r="I119" s="58">
        <v>12.856148691039241</v>
      </c>
      <c r="J119" s="58">
        <v>12.762292074510922</v>
      </c>
      <c r="K119" s="58">
        <v>14.209733934770416</v>
      </c>
      <c r="L119" s="58">
        <v>16.449146560068712</v>
      </c>
      <c r="M119" s="58">
        <v>16.710366315526944</v>
      </c>
      <c r="N119" s="58">
        <v>15.42347874722382</v>
      </c>
      <c r="O119" s="58">
        <v>19.157094647169544</v>
      </c>
      <c r="P119" s="58">
        <v>18.11093097773394</v>
      </c>
      <c r="Q119" s="58">
        <v>20.123554430585052</v>
      </c>
      <c r="R119" s="58">
        <v>19.432648264259186</v>
      </c>
      <c r="S119" s="58">
        <v>18.552039405352939</v>
      </c>
      <c r="T119" s="58">
        <v>17.840666165477614</v>
      </c>
      <c r="U119" s="58"/>
    </row>
    <row r="120" spans="1:21" x14ac:dyDescent="0.25">
      <c r="A120" s="111" t="s">
        <v>126</v>
      </c>
      <c r="B120" s="57" t="s">
        <v>126</v>
      </c>
      <c r="C120" s="58">
        <v>0.76975832209534312</v>
      </c>
      <c r="D120" s="58">
        <v>0.65624741182499369</v>
      </c>
      <c r="E120" s="58">
        <v>0.79304509310698745</v>
      </c>
      <c r="F120" s="58">
        <v>0.53427694828825234</v>
      </c>
      <c r="G120" s="58">
        <v>0.52826830697612959</v>
      </c>
      <c r="H120" s="58">
        <v>0.58847359654724507</v>
      </c>
      <c r="I120" s="58">
        <v>0.60749914129755855</v>
      </c>
      <c r="J120" s="58">
        <v>0.64025064263397724</v>
      </c>
      <c r="K120" s="58">
        <v>0.59922439663950877</v>
      </c>
      <c r="L120" s="58">
        <v>0.59100643314484802</v>
      </c>
      <c r="M120" s="58">
        <v>0.59660127078986158</v>
      </c>
      <c r="N120" s="58">
        <v>0.71026244119831639</v>
      </c>
      <c r="O120" s="58">
        <v>0.7436217324503499</v>
      </c>
      <c r="P120" s="58">
        <v>0.69262224014825646</v>
      </c>
      <c r="Q120" s="58">
        <v>0.89768024827531023</v>
      </c>
      <c r="R120" s="58">
        <v>0.94526390968085638</v>
      </c>
      <c r="S120" s="58">
        <v>1.1871348189170809</v>
      </c>
      <c r="T120" s="58">
        <v>0.88782284858465943</v>
      </c>
      <c r="U120" s="58"/>
    </row>
    <row r="121" spans="1:21" s="25" customFormat="1" x14ac:dyDescent="0.25">
      <c r="A121" s="111" t="s">
        <v>174</v>
      </c>
      <c r="B121" s="57" t="s">
        <v>174</v>
      </c>
      <c r="C121" s="58">
        <v>0</v>
      </c>
      <c r="D121" s="58">
        <v>0</v>
      </c>
      <c r="E121" s="58">
        <v>0</v>
      </c>
      <c r="F121" s="58">
        <v>3.3612054691370082E-2</v>
      </c>
      <c r="G121" s="58">
        <v>0.1644118653587385</v>
      </c>
      <c r="H121" s="58">
        <v>0.15367187712269129</v>
      </c>
      <c r="I121" s="58">
        <v>0.12407042582500349</v>
      </c>
      <c r="J121" s="58">
        <v>9.4729261356843675E-2</v>
      </c>
      <c r="K121" s="58">
        <v>7.6533729371735165E-2</v>
      </c>
      <c r="L121" s="58">
        <v>7.3538259648161353E-2</v>
      </c>
      <c r="M121" s="58">
        <v>7.0838969553226536E-2</v>
      </c>
      <c r="N121" s="58">
        <v>6.7443342830900005E-2</v>
      </c>
      <c r="O121" s="58">
        <v>6.1206111339041629E-2</v>
      </c>
      <c r="P121" s="58">
        <v>5.9879546015544474E-2</v>
      </c>
      <c r="Q121" s="58">
        <v>6.5446857360668548E-2</v>
      </c>
      <c r="R121" s="58">
        <v>6.2638981128362317E-2</v>
      </c>
      <c r="S121" s="58">
        <v>6.0248818486245366E-2</v>
      </c>
      <c r="T121" s="58">
        <v>6.2777671700440005E-2</v>
      </c>
      <c r="U121" s="58"/>
    </row>
    <row r="122" spans="1:21" s="25" customFormat="1" x14ac:dyDescent="0.25">
      <c r="A122" s="111" t="s">
        <v>53</v>
      </c>
      <c r="B122" s="57" t="s">
        <v>53</v>
      </c>
      <c r="C122" s="58">
        <v>66.142448661294523</v>
      </c>
      <c r="D122" s="58">
        <v>48.872180451127818</v>
      </c>
      <c r="E122" s="58">
        <v>39.128816083395385</v>
      </c>
      <c r="F122" s="58">
        <v>38.20517751401821</v>
      </c>
      <c r="G122" s="58">
        <v>46.319659119391758</v>
      </c>
      <c r="H122" s="58">
        <v>41.305718144979735</v>
      </c>
      <c r="I122" s="58">
        <v>36.702348352833795</v>
      </c>
      <c r="J122" s="58">
        <v>39.437097321125805</v>
      </c>
      <c r="K122" s="58">
        <v>43.389755503927425</v>
      </c>
      <c r="L122" s="58">
        <v>50.118502778685844</v>
      </c>
      <c r="M122" s="58">
        <v>53.938087774294672</v>
      </c>
      <c r="N122" s="58">
        <v>50.184956843403207</v>
      </c>
      <c r="O122" s="58">
        <v>57.190724778438749</v>
      </c>
      <c r="P122" s="58">
        <v>47.030441951682619</v>
      </c>
      <c r="Q122" s="58">
        <v>49.160877474813027</v>
      </c>
      <c r="R122" s="58">
        <v>56.64006582344372</v>
      </c>
      <c r="S122" s="58">
        <v>58.335378652726746</v>
      </c>
      <c r="T122" s="58">
        <v>55.811393564334423</v>
      </c>
      <c r="U122" s="58"/>
    </row>
    <row r="123" spans="1:21" x14ac:dyDescent="0.25">
      <c r="A123" s="111" t="s">
        <v>32</v>
      </c>
      <c r="B123" s="23" t="s">
        <v>32</v>
      </c>
      <c r="C123" s="55">
        <v>0</v>
      </c>
      <c r="D123" s="55">
        <v>0</v>
      </c>
      <c r="E123" s="55">
        <v>0.85099467368469683</v>
      </c>
      <c r="F123" s="55">
        <v>0.38291702002330813</v>
      </c>
      <c r="G123" s="55">
        <v>0.5752715932537269</v>
      </c>
      <c r="H123" s="55">
        <v>0.54612637723270918</v>
      </c>
      <c r="I123" s="55">
        <v>0.52189084952001308</v>
      </c>
      <c r="J123" s="55">
        <v>0.53251505374801056</v>
      </c>
      <c r="K123" s="55">
        <v>0.70775496779579827</v>
      </c>
      <c r="L123" s="55">
        <v>0.6059127227043517</v>
      </c>
      <c r="M123" s="55">
        <v>0.47889242700062845</v>
      </c>
      <c r="N123" s="55">
        <v>0.50865212670296689</v>
      </c>
      <c r="O123" s="55">
        <v>0.59375344452215451</v>
      </c>
      <c r="P123" s="55">
        <v>0.57711292140040171</v>
      </c>
      <c r="Q123" s="55">
        <v>0.67493066599173601</v>
      </c>
      <c r="R123" s="55">
        <v>0.82537283157911157</v>
      </c>
      <c r="S123" s="55">
        <v>0.97557848993555341</v>
      </c>
      <c r="T123" s="55">
        <v>0.784699549958357</v>
      </c>
      <c r="U123" s="55"/>
    </row>
    <row r="124" spans="1:21" x14ac:dyDescent="0.25">
      <c r="A124" s="111" t="s">
        <v>184</v>
      </c>
      <c r="B124" s="24" t="s">
        <v>184</v>
      </c>
      <c r="C124" s="56">
        <v>9.6709581624348923E-2</v>
      </c>
      <c r="D124" s="56">
        <v>0.13176592767334747</v>
      </c>
      <c r="E124" s="56">
        <v>5.5363410464398133E-2</v>
      </c>
      <c r="F124" s="56">
        <v>0.103338539836987</v>
      </c>
      <c r="G124" s="56">
        <v>0.26644980426476317</v>
      </c>
      <c r="H124" s="56">
        <v>0.25469962164926219</v>
      </c>
      <c r="I124" s="56">
        <v>0.26870510913766227</v>
      </c>
      <c r="J124" s="56">
        <v>2.7882135811940332</v>
      </c>
      <c r="K124" s="56">
        <v>2.1291497220660629</v>
      </c>
      <c r="L124" s="56">
        <v>6.0998370394868777</v>
      </c>
      <c r="M124" s="56">
        <v>13.320202328520258</v>
      </c>
      <c r="N124" s="56">
        <v>11.030775151401093</v>
      </c>
      <c r="O124" s="56">
        <v>10.422837938306708</v>
      </c>
      <c r="P124" s="56">
        <v>7.1664669058278871</v>
      </c>
      <c r="Q124" s="56">
        <v>9.5503854564403667</v>
      </c>
      <c r="R124" s="56">
        <v>10.86320924357471</v>
      </c>
      <c r="S124" s="56">
        <v>17.420553277900037</v>
      </c>
      <c r="T124" s="56">
        <v>15.337268328991513</v>
      </c>
      <c r="U124" s="56"/>
    </row>
    <row r="125" spans="1:21" x14ac:dyDescent="0.25">
      <c r="A125" s="111" t="s">
        <v>33</v>
      </c>
      <c r="B125" s="23" t="s">
        <v>33</v>
      </c>
      <c r="C125" s="55">
        <v>0</v>
      </c>
      <c r="D125" s="55">
        <v>0</v>
      </c>
      <c r="E125" s="55">
        <v>0.14751968022752032</v>
      </c>
      <c r="F125" s="55">
        <v>0.1230113170411678</v>
      </c>
      <c r="G125" s="55">
        <v>0.12132721422165955</v>
      </c>
      <c r="H125" s="55">
        <v>0.1649290925288325</v>
      </c>
      <c r="I125" s="55">
        <v>0.20047182872395805</v>
      </c>
      <c r="J125" s="55">
        <v>0.24630541871921183</v>
      </c>
      <c r="K125" s="55">
        <v>0.23122501083867236</v>
      </c>
      <c r="L125" s="55">
        <v>0.28308972210988503</v>
      </c>
      <c r="M125" s="55">
        <v>0.30376470122100202</v>
      </c>
      <c r="N125" s="55">
        <v>0.3269311398167189</v>
      </c>
      <c r="O125" s="55">
        <v>0.32252276292966608</v>
      </c>
      <c r="P125" s="55">
        <v>0.45890847058540862</v>
      </c>
      <c r="Q125" s="55">
        <v>0.49620642187149855</v>
      </c>
      <c r="R125" s="55">
        <v>0.4557854250326166</v>
      </c>
      <c r="S125" s="55">
        <v>0.48380191973427</v>
      </c>
      <c r="T125" s="55">
        <v>0.49476350600678443</v>
      </c>
      <c r="U125" s="55"/>
    </row>
    <row r="126" spans="1:21" s="25" customFormat="1" x14ac:dyDescent="0.25">
      <c r="A126" s="111" t="s">
        <v>127</v>
      </c>
      <c r="B126" s="23" t="s">
        <v>127</v>
      </c>
      <c r="C126" s="55">
        <v>7.8354723258840409</v>
      </c>
      <c r="D126" s="55">
        <v>0.41871673040619684</v>
      </c>
      <c r="E126" s="55">
        <v>0.27115305112525889</v>
      </c>
      <c r="F126" s="55">
        <v>0.26204361136671972</v>
      </c>
      <c r="G126" s="55">
        <v>0.15962819632668129</v>
      </c>
      <c r="H126" s="55">
        <v>0.16942174078685915</v>
      </c>
      <c r="I126" s="55">
        <v>0.19556412433648609</v>
      </c>
      <c r="J126" s="55">
        <v>0.63918185113679393</v>
      </c>
      <c r="K126" s="55">
        <v>0.92299754655835975</v>
      </c>
      <c r="L126" s="55">
        <v>3.7298861938501822</v>
      </c>
      <c r="M126" s="55">
        <v>4.6222240972918414</v>
      </c>
      <c r="N126" s="55">
        <v>7.8989683169847265</v>
      </c>
      <c r="O126" s="55">
        <v>9.0363116011206568</v>
      </c>
      <c r="P126" s="55">
        <v>6.7529334045044509</v>
      </c>
      <c r="Q126" s="55">
        <v>6.4456895895201569</v>
      </c>
      <c r="R126" s="55">
        <v>10.31970443967705</v>
      </c>
      <c r="S126" s="55">
        <v>7.317580068268267</v>
      </c>
      <c r="T126" s="55">
        <v>7.9729606359715763</v>
      </c>
      <c r="U126" s="55"/>
    </row>
    <row r="127" spans="1:21" x14ac:dyDescent="0.25">
      <c r="A127" s="111" t="s">
        <v>128</v>
      </c>
      <c r="B127" s="23" t="s">
        <v>128</v>
      </c>
      <c r="C127" s="55">
        <v>18.835405675018546</v>
      </c>
      <c r="D127" s="55">
        <v>13.097182484183307</v>
      </c>
      <c r="E127" s="55">
        <v>1.1250320612676041</v>
      </c>
      <c r="F127" s="55">
        <v>0.51094897962095243</v>
      </c>
      <c r="G127" s="55">
        <v>0.17239865664127238</v>
      </c>
      <c r="H127" s="55">
        <v>7.8007466363731431E-2</v>
      </c>
      <c r="I127" s="55">
        <v>5.4311281186847915E-2</v>
      </c>
      <c r="J127" s="55">
        <v>7.0058381938242945E-2</v>
      </c>
      <c r="K127" s="55">
        <v>5.8218513487288959E-2</v>
      </c>
      <c r="L127" s="55">
        <v>5.1081219138430098E-2</v>
      </c>
      <c r="M127" s="55">
        <v>0.60882800608828003</v>
      </c>
      <c r="N127" s="55">
        <v>1.0582010582010581</v>
      </c>
      <c r="O127" s="55">
        <v>2.3501762632197414</v>
      </c>
      <c r="P127" s="55">
        <v>2.3206751054852321</v>
      </c>
      <c r="Q127" s="55">
        <v>2.3138832997987926</v>
      </c>
      <c r="R127" s="55">
        <v>2.3496240267312603</v>
      </c>
      <c r="S127" s="55">
        <v>2.3171615061099167</v>
      </c>
      <c r="T127" s="55">
        <v>2.3398328946555407</v>
      </c>
      <c r="U127" s="55"/>
    </row>
    <row r="128" spans="1:21" x14ac:dyDescent="0.25">
      <c r="A128" s="111" t="s">
        <v>185</v>
      </c>
      <c r="B128" s="57" t="s">
        <v>185</v>
      </c>
      <c r="C128" s="58">
        <v>61.918843640377204</v>
      </c>
      <c r="D128" s="58">
        <v>39.132912166802591</v>
      </c>
      <c r="E128" s="58">
        <v>23.904508906456176</v>
      </c>
      <c r="F128" s="58">
        <v>24.517713849008484</v>
      </c>
      <c r="G128" s="58">
        <v>32.508104355497949</v>
      </c>
      <c r="H128" s="58">
        <v>32.180123974394846</v>
      </c>
      <c r="I128" s="58">
        <v>46.94286343937722</v>
      </c>
      <c r="J128" s="58">
        <v>53.592718543913421</v>
      </c>
      <c r="K128" s="58">
        <v>60.20506587216228</v>
      </c>
      <c r="L128" s="58">
        <v>65.669764613177179</v>
      </c>
      <c r="M128" s="58">
        <v>68.480211011379666</v>
      </c>
      <c r="N128" s="58">
        <v>65.771402523816874</v>
      </c>
      <c r="O128" s="58">
        <v>69.41234745031727</v>
      </c>
      <c r="P128" s="58">
        <v>54.418610010139176</v>
      </c>
      <c r="Q128" s="58">
        <v>59.152428908228302</v>
      </c>
      <c r="R128" s="58">
        <v>44.599776322096183</v>
      </c>
      <c r="S128" s="58">
        <v>52.716994687724018</v>
      </c>
      <c r="T128" s="58">
        <v>52.150136518019643</v>
      </c>
      <c r="U128" s="58"/>
    </row>
    <row r="129" spans="1:21" s="25" customFormat="1" x14ac:dyDescent="0.25">
      <c r="A129" s="111" t="s">
        <v>129</v>
      </c>
      <c r="B129" s="57" t="s">
        <v>129</v>
      </c>
      <c r="C129" s="58">
        <v>0.22654881608132493</v>
      </c>
      <c r="D129" s="58">
        <v>0.2167610806743768</v>
      </c>
      <c r="E129" s="58">
        <v>0.1872618580204799</v>
      </c>
      <c r="F129" s="58">
        <v>0.17555578084656992</v>
      </c>
      <c r="G129" s="58">
        <v>0.25703854330344766</v>
      </c>
      <c r="H129" s="58">
        <v>0.23897035644730286</v>
      </c>
      <c r="I129" s="58">
        <v>0.23486382393397526</v>
      </c>
      <c r="J129" s="58">
        <v>0.23776632459323704</v>
      </c>
      <c r="K129" s="58">
        <v>0.22408437029946671</v>
      </c>
      <c r="L129" s="58">
        <v>0.21522471599957532</v>
      </c>
      <c r="M129" s="58">
        <v>0.21828173147468818</v>
      </c>
      <c r="N129" s="58">
        <v>0.20663848848761612</v>
      </c>
      <c r="O129" s="58">
        <v>0.17841546802579145</v>
      </c>
      <c r="P129" s="58">
        <v>0.18406030990679201</v>
      </c>
      <c r="Q129" s="58">
        <v>0.20042820446481371</v>
      </c>
      <c r="R129" s="58">
        <v>0.19080768862045824</v>
      </c>
      <c r="S129" s="58">
        <v>0.19912271979881999</v>
      </c>
      <c r="T129" s="58">
        <v>0.12342140811149231</v>
      </c>
      <c r="U129" s="58"/>
    </row>
    <row r="130" spans="1:21" s="25" customFormat="1" x14ac:dyDescent="0.25">
      <c r="A130" s="111" t="s">
        <v>34</v>
      </c>
      <c r="B130" s="57" t="s">
        <v>34</v>
      </c>
      <c r="C130" s="58">
        <v>0</v>
      </c>
      <c r="D130" s="58">
        <v>0</v>
      </c>
      <c r="E130" s="58">
        <v>0.3774936234740488</v>
      </c>
      <c r="F130" s="58">
        <v>0.36243953070473861</v>
      </c>
      <c r="G130" s="58">
        <v>0.68024560897518394</v>
      </c>
      <c r="H130" s="58">
        <v>0.72616632505586265</v>
      </c>
      <c r="I130" s="58">
        <v>0.59509673266267538</v>
      </c>
      <c r="J130" s="58">
        <v>0.56601170806566325</v>
      </c>
      <c r="K130" s="58">
        <v>0.52534532627881547</v>
      </c>
      <c r="L130" s="58">
        <v>0.51601520564661041</v>
      </c>
      <c r="M130" s="58">
        <v>0.49622177761088504</v>
      </c>
      <c r="N130" s="58">
        <v>0.45008258410306434</v>
      </c>
      <c r="O130" s="58">
        <v>0.43139752422618133</v>
      </c>
      <c r="P130" s="58">
        <v>0.30925030187032071</v>
      </c>
      <c r="Q130" s="58">
        <v>0.36111207163329911</v>
      </c>
      <c r="R130" s="58">
        <v>0.4259675025307833</v>
      </c>
      <c r="S130" s="58">
        <v>0.38796741809015822</v>
      </c>
      <c r="T130" s="58">
        <v>0.36139016110466943</v>
      </c>
      <c r="U130" s="58"/>
    </row>
    <row r="131" spans="1:21" x14ac:dyDescent="0.25">
      <c r="A131" s="111" t="s">
        <v>35</v>
      </c>
      <c r="B131" s="57" t="s">
        <v>35</v>
      </c>
      <c r="C131" s="58">
        <v>0.93899983190067893</v>
      </c>
      <c r="D131" s="58">
        <v>0.16367821958809958</v>
      </c>
      <c r="E131" s="58">
        <v>0.18303916471424644</v>
      </c>
      <c r="F131" s="58">
        <v>0.13703202918693538</v>
      </c>
      <c r="G131" s="58">
        <v>0.13401853119546459</v>
      </c>
      <c r="H131" s="58">
        <v>0.11018423939772254</v>
      </c>
      <c r="I131" s="58">
        <v>0.12513399204345155</v>
      </c>
      <c r="J131" s="58">
        <v>0.12779111333690227</v>
      </c>
      <c r="K131" s="58">
        <v>0.12081274025260845</v>
      </c>
      <c r="L131" s="58">
        <v>0.10546655768455707</v>
      </c>
      <c r="M131" s="58">
        <v>0.10472845645597569</v>
      </c>
      <c r="N131" s="58">
        <v>0.10862143876854322</v>
      </c>
      <c r="O131" s="58">
        <v>9.0328350959701709E-2</v>
      </c>
      <c r="P131" s="58">
        <v>9.2864547339322742E-2</v>
      </c>
      <c r="Q131" s="58">
        <v>8.5235424179855176E-2</v>
      </c>
      <c r="R131" s="58">
        <v>8.7917838686465632E-2</v>
      </c>
      <c r="S131" s="58">
        <v>7.626175066474826E-2</v>
      </c>
      <c r="T131" s="58">
        <v>6.9204836429425889E-2</v>
      </c>
      <c r="U131" s="58"/>
    </row>
    <row r="132" spans="1:21" s="25" customFormat="1" x14ac:dyDescent="0.25">
      <c r="A132" s="111" t="s">
        <v>56</v>
      </c>
      <c r="B132" s="57" t="s">
        <v>56</v>
      </c>
      <c r="C132" s="58">
        <v>0.31426274324117914</v>
      </c>
      <c r="D132" s="58">
        <v>0.22218150052085717</v>
      </c>
      <c r="E132" s="58">
        <v>0.20223770631488594</v>
      </c>
      <c r="F132" s="58">
        <v>0.40232699448619175</v>
      </c>
      <c r="G132" s="58">
        <v>0.25017928872574308</v>
      </c>
      <c r="H132" s="58">
        <v>0.22350578040993729</v>
      </c>
      <c r="I132" s="58">
        <v>0.14831646681197352</v>
      </c>
      <c r="J132" s="58">
        <v>0.15277376223890518</v>
      </c>
      <c r="K132" s="58">
        <v>0.15427049299329279</v>
      </c>
      <c r="L132" s="58">
        <v>0.17085233540814684</v>
      </c>
      <c r="M132" s="58">
        <v>0.17610441688171527</v>
      </c>
      <c r="N132" s="58">
        <v>0.1287496038982639</v>
      </c>
      <c r="O132" s="58">
        <v>0.11771464306352922</v>
      </c>
      <c r="P132" s="58">
        <v>0.18932809009717402</v>
      </c>
      <c r="Q132" s="58">
        <v>0.31081063885564375</v>
      </c>
      <c r="R132" s="58">
        <v>0.48958690437091584</v>
      </c>
      <c r="S132" s="58">
        <v>0.73956682087275794</v>
      </c>
      <c r="T132" s="58">
        <v>0.27988443481401226</v>
      </c>
      <c r="U132" s="58"/>
    </row>
    <row r="133" spans="1:21" s="25" customFormat="1" x14ac:dyDescent="0.25">
      <c r="A133" s="111" t="s">
        <v>130</v>
      </c>
      <c r="B133" s="23" t="s">
        <v>130</v>
      </c>
      <c r="C133" s="55">
        <v>0</v>
      </c>
      <c r="D133" s="55">
        <v>0</v>
      </c>
      <c r="E133" s="55">
        <v>1.3945729268809592</v>
      </c>
      <c r="F133" s="55">
        <v>0.58384240784284658</v>
      </c>
      <c r="G133" s="55">
        <v>0.75174359759985576</v>
      </c>
      <c r="H133" s="55">
        <v>0.86629580108055959</v>
      </c>
      <c r="I133" s="55">
        <v>0.53627383203613521</v>
      </c>
      <c r="J133" s="55">
        <v>0.73881507347802178</v>
      </c>
      <c r="K133" s="55">
        <v>0.75994070759379584</v>
      </c>
      <c r="L133" s="55">
        <v>0.84213190551981043</v>
      </c>
      <c r="M133" s="55">
        <v>0.76816333148194516</v>
      </c>
      <c r="N133" s="55">
        <v>0.83189457931720712</v>
      </c>
      <c r="O133" s="55">
        <v>0.64349577884427567</v>
      </c>
      <c r="P133" s="55">
        <v>0.88287340344334819</v>
      </c>
      <c r="Q133" s="55">
        <v>1.0835235077853937</v>
      </c>
      <c r="R133" s="55">
        <v>0.87001782413641193</v>
      </c>
      <c r="S133" s="55">
        <v>0.94548891084937237</v>
      </c>
      <c r="T133" s="55">
        <v>0.96635709035939099</v>
      </c>
      <c r="U133" s="55"/>
    </row>
    <row r="134" spans="1:21" s="25" customFormat="1" x14ac:dyDescent="0.25">
      <c r="A134" s="111" t="s">
        <v>131</v>
      </c>
      <c r="B134" s="24" t="s">
        <v>131</v>
      </c>
      <c r="C134" s="56">
        <v>12.911058426300404</v>
      </c>
      <c r="D134" s="56">
        <v>12.590553802790311</v>
      </c>
      <c r="E134" s="56">
        <v>10.779585560344511</v>
      </c>
      <c r="F134" s="56">
        <v>5.6262271734163631</v>
      </c>
      <c r="G134" s="56">
        <v>9.7332392586810812</v>
      </c>
      <c r="H134" s="56">
        <v>8.8502266743743743</v>
      </c>
      <c r="I134" s="56">
        <v>8.2435779597621597</v>
      </c>
      <c r="J134" s="56">
        <v>9.286891816575169</v>
      </c>
      <c r="K134" s="56">
        <v>11.174449751490645</v>
      </c>
      <c r="L134" s="56">
        <v>13.423317268762322</v>
      </c>
      <c r="M134" s="56">
        <v>13.831038000294352</v>
      </c>
      <c r="N134" s="56">
        <v>13.396403542163668</v>
      </c>
      <c r="O134" s="56">
        <v>15.7617570483267</v>
      </c>
      <c r="P134" s="56">
        <v>11.523276190584125</v>
      </c>
      <c r="Q134" s="56">
        <v>10.970346581296159</v>
      </c>
      <c r="R134" s="56">
        <v>10.545890123141008</v>
      </c>
      <c r="S134" s="56">
        <v>10.524354223725901</v>
      </c>
      <c r="T134" s="56">
        <v>10.152862421766359</v>
      </c>
      <c r="U134" s="56"/>
    </row>
    <row r="135" spans="1:21" x14ac:dyDescent="0.25">
      <c r="A135" s="111" t="s">
        <v>132</v>
      </c>
      <c r="B135" s="23" t="s">
        <v>132</v>
      </c>
      <c r="C135" s="55">
        <v>1.4481968006923658</v>
      </c>
      <c r="D135" s="55">
        <v>2.8768233387358184</v>
      </c>
      <c r="E135" s="55">
        <v>1.5560640732265447</v>
      </c>
      <c r="F135" s="55">
        <v>2.9192823935383623</v>
      </c>
      <c r="G135" s="55">
        <v>6.4811731734054812</v>
      </c>
      <c r="H135" s="55">
        <v>10.115140297228749</v>
      </c>
      <c r="I135" s="55">
        <v>11.804066941952602</v>
      </c>
      <c r="J135" s="55">
        <v>8.1467167940681247</v>
      </c>
      <c r="K135" s="55">
        <v>6.8063583257193887</v>
      </c>
      <c r="L135" s="55">
        <v>7.6505831811936167</v>
      </c>
      <c r="M135" s="55">
        <v>8.2528985618975401</v>
      </c>
      <c r="N135" s="55">
        <v>7.4093321371317469</v>
      </c>
      <c r="O135" s="55">
        <v>6.8076649372694327</v>
      </c>
      <c r="P135" s="55">
        <v>7.4267665927138626</v>
      </c>
      <c r="Q135" s="55">
        <v>6.8528590910746701</v>
      </c>
      <c r="R135" s="55">
        <v>7.7409551685792666</v>
      </c>
      <c r="S135" s="55">
        <v>8.8030595310652835</v>
      </c>
      <c r="T135" s="55">
        <v>7.8882785534752653</v>
      </c>
      <c r="U135" s="55"/>
    </row>
    <row r="136" spans="1:21" x14ac:dyDescent="0.25">
      <c r="A136" s="111" t="s">
        <v>36</v>
      </c>
      <c r="B136" s="23" t="s">
        <v>36</v>
      </c>
      <c r="C136" s="55">
        <v>0.39350050204830189</v>
      </c>
      <c r="D136" s="55">
        <v>0.4260900804253705</v>
      </c>
      <c r="E136" s="55">
        <v>0.32411236770020729</v>
      </c>
      <c r="F136" s="55">
        <v>0.31633792333457383</v>
      </c>
      <c r="G136" s="55">
        <v>0.16664845372090484</v>
      </c>
      <c r="H136" s="55">
        <v>0.14415761232280627</v>
      </c>
      <c r="I136" s="55">
        <v>0.20210696511128515</v>
      </c>
      <c r="J136" s="55">
        <v>0.21210171349586521</v>
      </c>
      <c r="K136" s="55">
        <v>0.49951468951966105</v>
      </c>
      <c r="L136" s="55">
        <v>0.35210477920563366</v>
      </c>
      <c r="M136" s="55">
        <v>0.2933120538313887</v>
      </c>
      <c r="N136" s="55">
        <v>0.13478986863017281</v>
      </c>
      <c r="O136" s="55">
        <v>0.18307149128542341</v>
      </c>
      <c r="P136" s="55">
        <v>0.20634169427354471</v>
      </c>
      <c r="Q136" s="55">
        <v>0.12594678748228874</v>
      </c>
      <c r="R136" s="55">
        <v>0.13323340827712549</v>
      </c>
      <c r="S136" s="55">
        <v>8.8392208858162069E-2</v>
      </c>
      <c r="T136" s="55">
        <v>8.5549733420919968E-2</v>
      </c>
      <c r="U136" s="55"/>
    </row>
    <row r="137" spans="1:21" x14ac:dyDescent="0.25">
      <c r="A137" s="111" t="s">
        <v>2</v>
      </c>
      <c r="B137" s="57" t="s">
        <v>2</v>
      </c>
      <c r="C137" s="58">
        <v>0.27738308262282874</v>
      </c>
      <c r="D137" s="58">
        <v>0.27738558885148795</v>
      </c>
      <c r="E137" s="58">
        <v>0.27886666150088296</v>
      </c>
      <c r="F137" s="58">
        <v>0.27115706761877628</v>
      </c>
      <c r="G137" s="58">
        <v>0.29239512356749336</v>
      </c>
      <c r="H137" s="58">
        <v>0.29650881040159016</v>
      </c>
      <c r="I137" s="58">
        <v>0</v>
      </c>
      <c r="J137" s="58">
        <v>0</v>
      </c>
      <c r="K137" s="58">
        <v>0</v>
      </c>
      <c r="L137" s="58">
        <v>0</v>
      </c>
      <c r="M137" s="58">
        <v>0</v>
      </c>
      <c r="N137" s="58">
        <v>0</v>
      </c>
      <c r="O137" s="58">
        <v>0</v>
      </c>
      <c r="P137" s="58">
        <v>0</v>
      </c>
      <c r="Q137" s="58">
        <v>0</v>
      </c>
      <c r="R137" s="58">
        <v>0</v>
      </c>
      <c r="S137" s="58">
        <v>0</v>
      </c>
      <c r="T137" s="58">
        <v>0</v>
      </c>
      <c r="U137" s="58"/>
    </row>
    <row r="138" spans="1:21" x14ac:dyDescent="0.25">
      <c r="A138" s="111" t="s">
        <v>133</v>
      </c>
      <c r="B138" s="57" t="s">
        <v>133</v>
      </c>
      <c r="C138" s="58">
        <v>9.0964310376414161</v>
      </c>
      <c r="D138" s="58">
        <v>10.043824686454315</v>
      </c>
      <c r="E138" s="58">
        <v>10.584543076000653</v>
      </c>
      <c r="F138" s="58">
        <v>10.168442844712418</v>
      </c>
      <c r="G138" s="58">
        <v>11.048651407118149</v>
      </c>
      <c r="H138" s="58">
        <v>10.926491371524738</v>
      </c>
      <c r="I138" s="58">
        <v>8.7067363858621665</v>
      </c>
      <c r="J138" s="58">
        <v>8.447260209591537</v>
      </c>
      <c r="K138" s="58">
        <v>8.7200234871809172</v>
      </c>
      <c r="L138" s="58">
        <v>15.386857749817354</v>
      </c>
      <c r="M138" s="58">
        <v>31.335622403988712</v>
      </c>
      <c r="N138" s="58">
        <v>25.713085865731717</v>
      </c>
      <c r="O138" s="58">
        <v>30.114081033370983</v>
      </c>
      <c r="P138" s="58">
        <v>21.651873832843044</v>
      </c>
      <c r="Q138" s="58">
        <v>27.841177397267902</v>
      </c>
      <c r="R138" s="58">
        <v>37.832061789255803</v>
      </c>
      <c r="S138" s="58">
        <v>30.853258580219805</v>
      </c>
      <c r="T138" s="58">
        <v>32.868565182824369</v>
      </c>
      <c r="U138" s="58"/>
    </row>
    <row r="139" spans="1:21" x14ac:dyDescent="0.25">
      <c r="A139" s="111" t="s">
        <v>37</v>
      </c>
      <c r="B139" s="57" t="s">
        <v>37</v>
      </c>
      <c r="C139" s="58">
        <v>0.19096874795917668</v>
      </c>
      <c r="D139" s="58">
        <v>0.13535064260487528</v>
      </c>
      <c r="E139" s="58">
        <v>0.11046629767949807</v>
      </c>
      <c r="F139" s="58">
        <v>0.16047655777191741</v>
      </c>
      <c r="G139" s="58">
        <v>0.15187514558583742</v>
      </c>
      <c r="H139" s="58">
        <v>0.13023985840589752</v>
      </c>
      <c r="I139" s="58">
        <v>7.7346167067720864E-2</v>
      </c>
      <c r="J139" s="58">
        <v>6.1760887110923958E-2</v>
      </c>
      <c r="K139" s="58">
        <v>5.7057723396836471E-2</v>
      </c>
      <c r="L139" s="58">
        <v>5.2313691919912489E-2</v>
      </c>
      <c r="M139" s="58">
        <v>0.43992068737607404</v>
      </c>
      <c r="N139" s="58">
        <v>0.40844933139629336</v>
      </c>
      <c r="O139" s="58">
        <v>0.42696546022187398</v>
      </c>
      <c r="P139" s="58">
        <v>0.41332824621645681</v>
      </c>
      <c r="Q139" s="58">
        <v>0.44228434396374244</v>
      </c>
      <c r="R139" s="58">
        <v>0.36490465507571507</v>
      </c>
      <c r="S139" s="58">
        <v>0.33044960973901089</v>
      </c>
      <c r="T139" s="58">
        <v>0.30627587103001502</v>
      </c>
      <c r="U139" s="58"/>
    </row>
    <row r="140" spans="1:21" x14ac:dyDescent="0.25">
      <c r="A140" s="111" t="s">
        <v>75</v>
      </c>
      <c r="B140" s="57" t="s">
        <v>75</v>
      </c>
      <c r="C140" s="58">
        <v>11.829114151756905</v>
      </c>
      <c r="D140" s="58">
        <v>16.817099794319269</v>
      </c>
      <c r="E140" s="58">
        <v>9.5749338746703696</v>
      </c>
      <c r="F140" s="58">
        <v>7.036160710250293</v>
      </c>
      <c r="G140" s="58">
        <v>6.1347912400366997</v>
      </c>
      <c r="H140" s="58">
        <v>5.9998179402821981</v>
      </c>
      <c r="I140" s="58">
        <v>5.8726302485518955</v>
      </c>
      <c r="J140" s="58">
        <v>5.8158768962235552</v>
      </c>
      <c r="K140" s="58">
        <v>6.8036393340803496</v>
      </c>
      <c r="L140" s="58">
        <v>7.6972910312359142</v>
      </c>
      <c r="M140" s="58">
        <v>7.8554163834958333</v>
      </c>
      <c r="N140" s="58">
        <v>8.225932640046981</v>
      </c>
      <c r="O140" s="58">
        <v>8.8323702634566548</v>
      </c>
      <c r="P140" s="58">
        <v>6.8029592168539139</v>
      </c>
      <c r="Q140" s="58">
        <v>7.5987305667346874</v>
      </c>
      <c r="R140" s="58">
        <v>9.2584175420298944</v>
      </c>
      <c r="S140" s="58">
        <v>8.7109519420935317</v>
      </c>
      <c r="T140" s="58">
        <v>7.6204027517803352</v>
      </c>
      <c r="U140" s="58"/>
    </row>
    <row r="141" spans="1:21" x14ac:dyDescent="0.25">
      <c r="A141" s="111" t="s">
        <v>134</v>
      </c>
      <c r="B141" s="23" t="s">
        <v>134</v>
      </c>
      <c r="C141" s="55">
        <v>10.570098194966238</v>
      </c>
      <c r="D141" s="55">
        <v>11.140081103388834</v>
      </c>
      <c r="E141" s="55">
        <v>13.071949002845502</v>
      </c>
      <c r="F141" s="55">
        <v>10.063815217219076</v>
      </c>
      <c r="G141" s="55">
        <v>12.17840816063725</v>
      </c>
      <c r="H141" s="55">
        <v>9.6497279636548576</v>
      </c>
      <c r="I141" s="55">
        <v>10.608527921460221</v>
      </c>
      <c r="J141" s="55">
        <v>12.715424372779275</v>
      </c>
      <c r="K141" s="55">
        <v>18.719379484774652</v>
      </c>
      <c r="L141" s="55">
        <v>23.522612831528534</v>
      </c>
      <c r="M141" s="55">
        <v>31.629894920383478</v>
      </c>
      <c r="N141" s="55">
        <v>30.031748520362168</v>
      </c>
      <c r="O141" s="55">
        <v>22.510722872560326</v>
      </c>
      <c r="P141" s="55">
        <v>21.435710870784288</v>
      </c>
      <c r="Q141" s="55">
        <v>25.813889660275809</v>
      </c>
      <c r="R141" s="55">
        <v>24.715358454133181</v>
      </c>
      <c r="S141" s="55">
        <v>20.708578193295789</v>
      </c>
      <c r="T141" s="55">
        <v>21.090389738610888</v>
      </c>
      <c r="U141" s="55"/>
    </row>
    <row r="142" spans="1:21" x14ac:dyDescent="0.25">
      <c r="A142" s="111" t="s">
        <v>135</v>
      </c>
      <c r="B142" s="24" t="s">
        <v>135</v>
      </c>
      <c r="C142" s="56">
        <v>0</v>
      </c>
      <c r="D142" s="56">
        <v>0</v>
      </c>
      <c r="E142" s="56">
        <v>2.5491591184006182</v>
      </c>
      <c r="F142" s="56">
        <v>2.5438147286085595</v>
      </c>
      <c r="G142" s="56">
        <v>2.8822626970083025</v>
      </c>
      <c r="H142" s="56">
        <v>2.10083818825923</v>
      </c>
      <c r="I142" s="56">
        <v>2.4505169129462772</v>
      </c>
      <c r="J142" s="56">
        <v>2.2097771573301594</v>
      </c>
      <c r="K142" s="56">
        <v>1.8217764164959989</v>
      </c>
      <c r="L142" s="56">
        <v>1.711648725971932</v>
      </c>
      <c r="M142" s="56">
        <v>1.6280055892790568</v>
      </c>
      <c r="N142" s="56">
        <v>1.4787301438325631</v>
      </c>
      <c r="O142" s="56">
        <v>1.5116741069986497</v>
      </c>
      <c r="P142" s="56">
        <v>0.79484838913072231</v>
      </c>
      <c r="Q142" s="56">
        <v>1.4931372734697286</v>
      </c>
      <c r="R142" s="56">
        <v>1.3215549402479603</v>
      </c>
      <c r="S142" s="56">
        <v>1.2745037778673205</v>
      </c>
      <c r="T142" s="56">
        <v>1.3241451724524056</v>
      </c>
      <c r="U142" s="56"/>
    </row>
    <row r="143" spans="1:21" x14ac:dyDescent="0.25">
      <c r="A143" s="111" t="s">
        <v>136</v>
      </c>
      <c r="B143" s="23" t="s">
        <v>136</v>
      </c>
      <c r="C143" s="55">
        <v>0.67226890756302526</v>
      </c>
      <c r="D143" s="55">
        <v>1.2113346311918667</v>
      </c>
      <c r="E143" s="55">
        <v>0.80741626794258381</v>
      </c>
      <c r="F143" s="55">
        <v>0.8138283562012375</v>
      </c>
      <c r="G143" s="55">
        <v>8.1357508135750822E-2</v>
      </c>
      <c r="H143" s="55">
        <v>7.9437131184748072E-2</v>
      </c>
      <c r="I143" s="55">
        <v>5.2088759245754769E-2</v>
      </c>
      <c r="J143" s="55">
        <v>4.9159374692753902E-2</v>
      </c>
      <c r="K143" s="55">
        <v>8.4777694046721919E-2</v>
      </c>
      <c r="L143" s="55">
        <v>0.67017305734645405</v>
      </c>
      <c r="M143" s="55">
        <v>0.52072238396175063</v>
      </c>
      <c r="N143" s="55">
        <v>1.263456937799043</v>
      </c>
      <c r="O143" s="55">
        <v>1.152860802732707</v>
      </c>
      <c r="P143" s="55">
        <v>0.90933767643865371</v>
      </c>
      <c r="Q143" s="55">
        <v>0.23856300870053326</v>
      </c>
      <c r="R143" s="55">
        <v>0.96267967822761447</v>
      </c>
      <c r="S143" s="55">
        <v>0.64992477017036554</v>
      </c>
      <c r="T143" s="55">
        <v>0.90028506777893746</v>
      </c>
      <c r="U143" s="55"/>
    </row>
    <row r="144" spans="1:21" s="25" customFormat="1" x14ac:dyDescent="0.25">
      <c r="A144" s="111" t="s">
        <v>54</v>
      </c>
      <c r="B144" s="23" t="s">
        <v>54</v>
      </c>
      <c r="C144" s="55">
        <v>5.1877582649263516</v>
      </c>
      <c r="D144" s="55">
        <v>4.8138244778226511</v>
      </c>
      <c r="E144" s="55">
        <v>2.7878836619763296</v>
      </c>
      <c r="F144" s="55">
        <v>1.9558753065522885</v>
      </c>
      <c r="G144" s="55">
        <v>2.3111309668122249</v>
      </c>
      <c r="H144" s="55">
        <v>2.2590634441087611</v>
      </c>
      <c r="I144" s="55">
        <v>2.0503506893191705</v>
      </c>
      <c r="J144" s="55">
        <v>1.7488357118423141</v>
      </c>
      <c r="K144" s="55">
        <v>1.7073268218182736</v>
      </c>
      <c r="L144" s="55">
        <v>1.8090464390306698</v>
      </c>
      <c r="M144" s="55">
        <v>1.9367566404792067</v>
      </c>
      <c r="N144" s="55">
        <v>2.2807577212881123</v>
      </c>
      <c r="O144" s="55">
        <v>6.9102559586619021</v>
      </c>
      <c r="P144" s="55">
        <v>2.461965004458448</v>
      </c>
      <c r="Q144" s="55">
        <v>4.0990626437769189</v>
      </c>
      <c r="R144" s="55">
        <v>5.3061748195669605</v>
      </c>
      <c r="S144" s="55">
        <v>5.0057076209147082</v>
      </c>
      <c r="T144" s="55">
        <v>3.6780796813795424</v>
      </c>
      <c r="U144" s="55"/>
    </row>
    <row r="145" spans="1:21" s="25" customFormat="1" x14ac:dyDescent="0.25">
      <c r="A145" s="111" t="s">
        <v>137</v>
      </c>
      <c r="B145" s="23" t="s">
        <v>137</v>
      </c>
      <c r="C145" s="55">
        <v>0.3324461693641626</v>
      </c>
      <c r="D145" s="55">
        <v>0.12801591056912565</v>
      </c>
      <c r="E145" s="55">
        <v>0.185254283553482</v>
      </c>
      <c r="F145" s="55">
        <v>0.29467753888279763</v>
      </c>
      <c r="G145" s="55">
        <v>0.3500352685680902</v>
      </c>
      <c r="H145" s="55">
        <v>0.31239925726281736</v>
      </c>
      <c r="I145" s="55">
        <v>0.59136683179288785</v>
      </c>
      <c r="J145" s="55">
        <v>0.6668647504466555</v>
      </c>
      <c r="K145" s="55">
        <v>1.019984479280962</v>
      </c>
      <c r="L145" s="55">
        <v>1.1272662008669245</v>
      </c>
      <c r="M145" s="55">
        <v>1.4953175351313999</v>
      </c>
      <c r="N145" s="55">
        <v>1.6509950385893959</v>
      </c>
      <c r="O145" s="55">
        <v>1.6357270081083033</v>
      </c>
      <c r="P145" s="55">
        <v>1.6122191744279706</v>
      </c>
      <c r="Q145" s="55">
        <v>1.7584993997405878</v>
      </c>
      <c r="R145" s="55">
        <v>2.3842560592181705</v>
      </c>
      <c r="S145" s="55">
        <v>3.3376664500296216</v>
      </c>
      <c r="T145" s="55">
        <v>3.4969897004858321</v>
      </c>
      <c r="U145" s="55"/>
    </row>
    <row r="146" spans="1:21" x14ac:dyDescent="0.25">
      <c r="A146" s="111" t="s">
        <v>138</v>
      </c>
      <c r="B146" s="57" t="s">
        <v>138</v>
      </c>
      <c r="C146" s="58">
        <v>1.1059597503172836</v>
      </c>
      <c r="D146" s="58">
        <v>0.95197270892496744</v>
      </c>
      <c r="E146" s="58">
        <v>0.68184361034875374</v>
      </c>
      <c r="F146" s="58">
        <v>0.52420174987473733</v>
      </c>
      <c r="G146" s="58">
        <v>0.58885907770221169</v>
      </c>
      <c r="H146" s="58">
        <v>0.48849193431730797</v>
      </c>
      <c r="I146" s="58">
        <v>0.4473397205993328</v>
      </c>
      <c r="J146" s="58">
        <v>0.44816279302548123</v>
      </c>
      <c r="K146" s="58">
        <v>0.63280591796675578</v>
      </c>
      <c r="L146" s="58">
        <v>0.72817052111089065</v>
      </c>
      <c r="M146" s="58">
        <v>0.72356109308636607</v>
      </c>
      <c r="N146" s="58">
        <v>0.87994088818476335</v>
      </c>
      <c r="O146" s="58">
        <v>0.87026816826078546</v>
      </c>
      <c r="P146" s="58">
        <v>0.97760848153859736</v>
      </c>
      <c r="Q146" s="58">
        <v>0.92792641718281565</v>
      </c>
      <c r="R146" s="58">
        <v>5.8490399604800922</v>
      </c>
      <c r="S146" s="58">
        <v>6.105914515178517</v>
      </c>
      <c r="T146" s="58">
        <v>4.2942936309465081</v>
      </c>
      <c r="U146" s="58"/>
    </row>
    <row r="147" spans="1:21" x14ac:dyDescent="0.25">
      <c r="A147" s="111" t="s">
        <v>139</v>
      </c>
      <c r="B147" s="57" t="s">
        <v>139</v>
      </c>
      <c r="C147" s="58">
        <v>36.18812688279796</v>
      </c>
      <c r="D147" s="58">
        <v>26.984010932883649</v>
      </c>
      <c r="E147" s="58">
        <v>17.501460552824401</v>
      </c>
      <c r="F147" s="58">
        <v>8.1421782489042727</v>
      </c>
      <c r="G147" s="58">
        <v>10.708880923934688</v>
      </c>
      <c r="H147" s="58">
        <v>12.783267572191766</v>
      </c>
      <c r="I147" s="58">
        <v>14.576807274717924</v>
      </c>
      <c r="J147" s="58">
        <v>8.4651294383929834</v>
      </c>
      <c r="K147" s="58">
        <v>10.460335477361584</v>
      </c>
      <c r="L147" s="58">
        <v>9.939526956034463</v>
      </c>
      <c r="M147" s="58">
        <v>13.166495978727768</v>
      </c>
      <c r="N147" s="58">
        <v>12.694590472541334</v>
      </c>
      <c r="O147" s="58">
        <v>16.408749902325457</v>
      </c>
      <c r="P147" s="58">
        <v>9.9690883564253951</v>
      </c>
      <c r="Q147" s="58">
        <v>9.1547099863623025</v>
      </c>
      <c r="R147" s="58">
        <v>7.9816742273633086</v>
      </c>
      <c r="S147" s="58">
        <v>11.423851376539098</v>
      </c>
      <c r="T147" s="58">
        <v>9.9113933045856832</v>
      </c>
      <c r="U147" s="58"/>
    </row>
    <row r="148" spans="1:21" x14ac:dyDescent="0.25">
      <c r="A148" s="111" t="s">
        <v>140</v>
      </c>
      <c r="B148" s="57" t="s">
        <v>140</v>
      </c>
      <c r="C148" s="58">
        <v>28.20245961248601</v>
      </c>
      <c r="D148" s="58">
        <v>23.408248974791931</v>
      </c>
      <c r="E148" s="58">
        <v>16.474410570262918</v>
      </c>
      <c r="F148" s="58">
        <v>17.515099129908187</v>
      </c>
      <c r="G148" s="58">
        <v>30.568101998382492</v>
      </c>
      <c r="H148" s="58">
        <v>15.241847061584821</v>
      </c>
      <c r="I148" s="58">
        <v>10.364971259568637</v>
      </c>
      <c r="J148" s="58">
        <v>4.9940251829601809</v>
      </c>
      <c r="K148" s="58">
        <v>0.90521831735889247</v>
      </c>
      <c r="L148" s="58">
        <v>0.4648460197559558</v>
      </c>
      <c r="M148" s="58">
        <v>1.4230655203083309</v>
      </c>
      <c r="N148" s="58">
        <v>6.7680057908070941</v>
      </c>
      <c r="O148" s="58">
        <v>13.004846526655896</v>
      </c>
      <c r="P148" s="58">
        <v>14.595916019557089</v>
      </c>
      <c r="Q148" s="58">
        <v>16.322008116642937</v>
      </c>
      <c r="R148" s="58">
        <v>20.566840265412655</v>
      </c>
      <c r="S148" s="58">
        <v>18.17116712810634</v>
      </c>
      <c r="T148" s="58">
        <v>18.353237043825292</v>
      </c>
      <c r="U148" s="58"/>
    </row>
    <row r="149" spans="1:21" x14ac:dyDescent="0.25">
      <c r="A149" s="111" t="s">
        <v>76</v>
      </c>
      <c r="B149" s="57" t="s">
        <v>76</v>
      </c>
      <c r="C149" s="58">
        <v>0.17509309665085779</v>
      </c>
      <c r="D149" s="58">
        <v>0.38081751694228705</v>
      </c>
      <c r="E149" s="58">
        <v>0.39457459940404849</v>
      </c>
      <c r="F149" s="58">
        <v>0.46561692328391929</v>
      </c>
      <c r="G149" s="58">
        <v>0.43252678279300272</v>
      </c>
      <c r="H149" s="58">
        <v>0.42709336719950963</v>
      </c>
      <c r="I149" s="58">
        <v>0.4839322036860243</v>
      </c>
      <c r="J149" s="58">
        <v>0.48790150236597724</v>
      </c>
      <c r="K149" s="58">
        <v>0.48391351094267826</v>
      </c>
      <c r="L149" s="58">
        <v>0.48504488760242204</v>
      </c>
      <c r="M149" s="58">
        <v>0.49722262137003487</v>
      </c>
      <c r="N149" s="58">
        <v>0.48998801199947228</v>
      </c>
      <c r="O149" s="58">
        <v>0.56129826042443132</v>
      </c>
      <c r="P149" s="58">
        <v>0.54148932997618471</v>
      </c>
      <c r="Q149" s="58">
        <v>0.5297835629419706</v>
      </c>
      <c r="R149" s="58">
        <v>0.53584359160028971</v>
      </c>
      <c r="S149" s="58">
        <v>0.56467991444746635</v>
      </c>
      <c r="T149" s="58">
        <v>0.5784246962957682</v>
      </c>
      <c r="U149" s="58"/>
    </row>
    <row r="150" spans="1:21" x14ac:dyDescent="0.25">
      <c r="A150" s="111" t="s">
        <v>38</v>
      </c>
      <c r="B150" s="57" t="s">
        <v>38</v>
      </c>
      <c r="C150" s="58">
        <v>6.4991860241584671</v>
      </c>
      <c r="D150" s="58">
        <v>8.3481626204839046</v>
      </c>
      <c r="E150" s="58">
        <v>3.2951526101679285</v>
      </c>
      <c r="F150" s="58">
        <v>2.9419875847932708</v>
      </c>
      <c r="G150" s="58">
        <v>2.4798783674300431</v>
      </c>
      <c r="H150" s="58">
        <v>2.7577722294174678</v>
      </c>
      <c r="I150" s="58">
        <v>2.6134765905831787</v>
      </c>
      <c r="J150" s="58">
        <v>2.6038197875120899</v>
      </c>
      <c r="K150" s="58">
        <v>2.6543723957956873</v>
      </c>
      <c r="L150" s="58">
        <v>3.0578703715318016</v>
      </c>
      <c r="M150" s="58">
        <v>3.6092286859639833</v>
      </c>
      <c r="N150" s="58">
        <v>3.0749364448321841</v>
      </c>
      <c r="O150" s="58">
        <v>3.8240697427730233</v>
      </c>
      <c r="P150" s="58">
        <v>3.0854338429271744</v>
      </c>
      <c r="Q150" s="58">
        <v>3.1461868047421695</v>
      </c>
      <c r="R150" s="58">
        <v>3.2891632738660088</v>
      </c>
      <c r="S150" s="58">
        <v>3.4256717244440913</v>
      </c>
      <c r="T150" s="58">
        <v>3.5051893847573874</v>
      </c>
      <c r="U150" s="58"/>
    </row>
    <row r="151" spans="1:21" x14ac:dyDescent="0.25">
      <c r="A151" s="111" t="s">
        <v>77</v>
      </c>
      <c r="B151" s="24" t="s">
        <v>77</v>
      </c>
      <c r="C151" s="56">
        <v>0.99076406381192283</v>
      </c>
      <c r="D151" s="56">
        <v>1.7229033308017794</v>
      </c>
      <c r="E151" s="56">
        <v>1.7215039465866975</v>
      </c>
      <c r="F151" s="56">
        <v>1.2107406950257522</v>
      </c>
      <c r="G151" s="56">
        <v>1.2379630044340932</v>
      </c>
      <c r="H151" s="56">
        <v>1.1861100923548829</v>
      </c>
      <c r="I151" s="56">
        <v>1.1744873048816369</v>
      </c>
      <c r="J151" s="56">
        <v>0.98517768914816362</v>
      </c>
      <c r="K151" s="56">
        <v>1.0670583158158506</v>
      </c>
      <c r="L151" s="56">
        <v>1.1874839194885902</v>
      </c>
      <c r="M151" s="56">
        <v>1.2907090387464926</v>
      </c>
      <c r="N151" s="56">
        <v>2.2804068790238623</v>
      </c>
      <c r="O151" s="56">
        <v>2.4687732149335728</v>
      </c>
      <c r="P151" s="56">
        <v>2.3138089371710158</v>
      </c>
      <c r="Q151" s="56">
        <v>2.3357939544156476</v>
      </c>
      <c r="R151" s="56">
        <v>2.0781837442618865</v>
      </c>
      <c r="S151" s="56">
        <v>2.2430207361046053</v>
      </c>
      <c r="T151" s="56">
        <v>2.2192442261545873</v>
      </c>
      <c r="U151" s="56"/>
    </row>
    <row r="152" spans="1:21" x14ac:dyDescent="0.25">
      <c r="A152" s="111" t="s">
        <v>141</v>
      </c>
      <c r="B152" s="23" t="s">
        <v>141</v>
      </c>
      <c r="C152" s="55">
        <v>0.60912884173052695</v>
      </c>
      <c r="D152" s="55">
        <v>0.40479426876287694</v>
      </c>
      <c r="E152" s="55">
        <v>0.44160834331500992</v>
      </c>
      <c r="F152" s="55">
        <v>0.51289624347394536</v>
      </c>
      <c r="G152" s="55">
        <v>0.60055025659306183</v>
      </c>
      <c r="H152" s="55">
        <v>0.85223279456509526</v>
      </c>
      <c r="I152" s="55">
        <v>0.84367488180532824</v>
      </c>
      <c r="J152" s="55">
        <v>0.90872509940990009</v>
      </c>
      <c r="K152" s="55">
        <v>1.0147599768991566</v>
      </c>
      <c r="L152" s="55">
        <v>0.89195258103105957</v>
      </c>
      <c r="M152" s="55">
        <v>1.0085729500090606</v>
      </c>
      <c r="N152" s="55">
        <v>1.0291369833271504</v>
      </c>
      <c r="O152" s="55">
        <v>1.2739749137251863</v>
      </c>
      <c r="P152" s="55">
        <v>1.2165448519473774</v>
      </c>
      <c r="Q152" s="55">
        <v>2.0190174970140231</v>
      </c>
      <c r="R152" s="55">
        <v>2.9711621457596857</v>
      </c>
      <c r="S152" s="55">
        <v>3.374671475347756</v>
      </c>
      <c r="T152" s="55">
        <v>3.1035830859158531</v>
      </c>
      <c r="U152" s="55"/>
    </row>
    <row r="153" spans="1:21" x14ac:dyDescent="0.25">
      <c r="A153" s="111" t="s">
        <v>78</v>
      </c>
      <c r="B153" s="23" t="s">
        <v>78</v>
      </c>
      <c r="C153" s="55">
        <v>12.132533967071307</v>
      </c>
      <c r="D153" s="55">
        <v>7.8036489284656883</v>
      </c>
      <c r="E153" s="55">
        <v>5.8536353099773963</v>
      </c>
      <c r="F153" s="55">
        <v>3.7613000803316607</v>
      </c>
      <c r="G153" s="55">
        <v>2.7294272174232219</v>
      </c>
      <c r="H153" s="55">
        <v>2.3807055097161389</v>
      </c>
      <c r="I153" s="55">
        <v>2.0763270006086043</v>
      </c>
      <c r="J153" s="55">
        <v>2.0361172668481706</v>
      </c>
      <c r="K153" s="55">
        <v>2.2017592776817212</v>
      </c>
      <c r="L153" s="55">
        <v>2.1518671863638037</v>
      </c>
      <c r="M153" s="55">
        <v>2.2478839191308957</v>
      </c>
      <c r="N153" s="55">
        <v>4.7120155227884544</v>
      </c>
      <c r="O153" s="55">
        <v>6.3545129896562429</v>
      </c>
      <c r="P153" s="55">
        <v>6.8198659150124099</v>
      </c>
      <c r="Q153" s="55">
        <v>7.6985130581329262</v>
      </c>
      <c r="R153" s="55">
        <v>7.9330837896024713</v>
      </c>
      <c r="S153" s="55">
        <v>10.514656775484566</v>
      </c>
      <c r="T153" s="55">
        <v>10.480569507033985</v>
      </c>
      <c r="U153" s="55"/>
    </row>
    <row r="154" spans="1:21" x14ac:dyDescent="0.25">
      <c r="A154" s="111" t="s">
        <v>142</v>
      </c>
      <c r="B154" s="23" t="s">
        <v>142</v>
      </c>
      <c r="C154" s="55">
        <v>9.2306295819342523</v>
      </c>
      <c r="D154" s="55">
        <v>5.3701468738672036</v>
      </c>
      <c r="E154" s="55">
        <v>15.339525916501559</v>
      </c>
      <c r="F154" s="55">
        <v>17.511713684079499</v>
      </c>
      <c r="G154" s="55">
        <v>18.210841190031612</v>
      </c>
      <c r="H154" s="55">
        <v>13.206643250367042</v>
      </c>
      <c r="I154" s="55">
        <v>10.221274284194108</v>
      </c>
      <c r="J154" s="55">
        <v>12.554223807682261</v>
      </c>
      <c r="K154" s="55">
        <v>13.945771140081073</v>
      </c>
      <c r="L154" s="55">
        <v>14.473714375326644</v>
      </c>
      <c r="M154" s="55">
        <v>13.434337594950104</v>
      </c>
      <c r="N154" s="55">
        <v>12.912120517068864</v>
      </c>
      <c r="O154" s="55">
        <v>13.434361706274558</v>
      </c>
      <c r="P154" s="55">
        <v>10.345063354272671</v>
      </c>
      <c r="Q154" s="55">
        <v>15.481054143878549</v>
      </c>
      <c r="R154" s="55">
        <v>17.622908351930352</v>
      </c>
      <c r="S154" s="55">
        <v>15.877698890823869</v>
      </c>
      <c r="T154" s="55">
        <v>12.961217872151531</v>
      </c>
      <c r="U154" s="55"/>
    </row>
    <row r="155" spans="1:21" x14ac:dyDescent="0.25">
      <c r="A155" s="111" t="s">
        <v>79</v>
      </c>
      <c r="B155" s="57" t="s">
        <v>79</v>
      </c>
      <c r="C155" s="58">
        <v>15.144364977093927</v>
      </c>
      <c r="D155" s="58">
        <v>19.439746061483142</v>
      </c>
      <c r="E155" s="58">
        <v>13.472577845373623</v>
      </c>
      <c r="F155" s="58">
        <v>13.296647641351864</v>
      </c>
      <c r="G155" s="58">
        <v>24.820371713208548</v>
      </c>
      <c r="H155" s="58">
        <v>22.810012446811591</v>
      </c>
      <c r="I155" s="58">
        <v>19.939281622701902</v>
      </c>
      <c r="J155" s="58">
        <v>19.857194819601673</v>
      </c>
      <c r="K155" s="58">
        <v>22.183768424432181</v>
      </c>
      <c r="L155" s="58">
        <v>25.592118721867774</v>
      </c>
      <c r="M155" s="58">
        <v>27.10126265245561</v>
      </c>
      <c r="N155" s="58">
        <v>24.46297425144445</v>
      </c>
      <c r="O155" s="58">
        <v>27.980514733792063</v>
      </c>
      <c r="P155" s="58">
        <v>21.687038689549741</v>
      </c>
      <c r="Q155" s="58">
        <v>22.502572142472197</v>
      </c>
      <c r="R155" s="58">
        <v>25.631908764361199</v>
      </c>
      <c r="S155" s="58">
        <v>25.357329171926768</v>
      </c>
      <c r="T155" s="58">
        <v>23.74136018819857</v>
      </c>
      <c r="U155" s="58"/>
    </row>
    <row r="156" spans="1:21" x14ac:dyDescent="0.25">
      <c r="A156" s="111" t="s">
        <v>143</v>
      </c>
      <c r="B156" s="57" t="s">
        <v>143</v>
      </c>
      <c r="C156" s="58">
        <v>60.500856447349094</v>
      </c>
      <c r="D156" s="58">
        <v>50.298347605358984</v>
      </c>
      <c r="E156" s="58">
        <v>49.278432711173345</v>
      </c>
      <c r="F156" s="58">
        <v>39.726633693001475</v>
      </c>
      <c r="G156" s="58">
        <v>49.732957705825285</v>
      </c>
      <c r="H156" s="58">
        <v>43.610274715623348</v>
      </c>
      <c r="I156" s="58">
        <v>42.289497256012076</v>
      </c>
      <c r="J156" s="58">
        <v>41.486492421759216</v>
      </c>
      <c r="K156" s="58">
        <v>42.561870027267808</v>
      </c>
      <c r="L156" s="58">
        <v>48.30740173595661</v>
      </c>
      <c r="M156" s="58">
        <v>46.504538500756375</v>
      </c>
      <c r="N156" s="58">
        <v>43.71885688130692</v>
      </c>
      <c r="O156" s="58">
        <v>50.399003497956066</v>
      </c>
      <c r="P156" s="58">
        <v>39.270596322006497</v>
      </c>
      <c r="Q156" s="58">
        <v>45.52192210095442</v>
      </c>
      <c r="R156" s="58">
        <v>49.551155600403554</v>
      </c>
      <c r="S156" s="58">
        <v>49.303645059057324</v>
      </c>
      <c r="T156" s="58">
        <v>47.235422098133114</v>
      </c>
      <c r="U156" s="58"/>
    </row>
    <row r="157" spans="1:21" x14ac:dyDescent="0.25">
      <c r="A157" s="111" t="s">
        <v>144</v>
      </c>
      <c r="B157" s="57" t="s">
        <v>144</v>
      </c>
      <c r="C157" s="58">
        <v>4.2605476815659262</v>
      </c>
      <c r="D157" s="58">
        <v>1.955267081509654</v>
      </c>
      <c r="E157" s="58">
        <v>2.8783064783948675</v>
      </c>
      <c r="F157" s="58">
        <v>2.1759803612253377</v>
      </c>
      <c r="G157" s="58">
        <v>2.4188798095836908</v>
      </c>
      <c r="H157" s="58">
        <v>2.8962380538357384</v>
      </c>
      <c r="I157" s="58">
        <v>3.0136527913237572</v>
      </c>
      <c r="J157" s="58">
        <v>3.2302000956952028</v>
      </c>
      <c r="K157" s="58">
        <v>4.2729649947952515</v>
      </c>
      <c r="L157" s="58">
        <v>3.204402220643737</v>
      </c>
      <c r="M157" s="58">
        <v>3.2964275665302405</v>
      </c>
      <c r="N157" s="58">
        <v>3.4019111775658826</v>
      </c>
      <c r="O157" s="58">
        <v>3.1313376638238264</v>
      </c>
      <c r="P157" s="58">
        <v>3.2949072595739288</v>
      </c>
      <c r="Q157" s="58">
        <v>3.3362419340021128</v>
      </c>
      <c r="R157" s="58">
        <v>2.8021041253893442</v>
      </c>
      <c r="S157" s="58">
        <v>3.2888806393816963</v>
      </c>
      <c r="T157" s="58">
        <v>3.338099392196805</v>
      </c>
      <c r="U157" s="58"/>
    </row>
    <row r="158" spans="1:21" x14ac:dyDescent="0.25">
      <c r="A158" s="111" t="s">
        <v>145</v>
      </c>
      <c r="B158" s="57" t="s">
        <v>145</v>
      </c>
      <c r="C158" s="58">
        <v>0.60148589186908574</v>
      </c>
      <c r="D158" s="58">
        <v>0.6374523108780753</v>
      </c>
      <c r="E158" s="58">
        <v>0.96808268941319453</v>
      </c>
      <c r="F158" s="58">
        <v>0.73897300444058078</v>
      </c>
      <c r="G158" s="58">
        <v>0.46893453912020577</v>
      </c>
      <c r="H158" s="58">
        <v>0.47432595956992119</v>
      </c>
      <c r="I158" s="58">
        <v>0.43340622011187291</v>
      </c>
      <c r="J158" s="58">
        <v>0.350206717137864</v>
      </c>
      <c r="K158" s="58">
        <v>0.31793807872869195</v>
      </c>
      <c r="L158" s="58">
        <v>0.28716299348237445</v>
      </c>
      <c r="M158" s="58">
        <v>0.19000889852887731</v>
      </c>
      <c r="N158" s="58">
        <v>0.15883509351244743</v>
      </c>
      <c r="O158" s="58">
        <v>0.13586049983065929</v>
      </c>
      <c r="P158" s="58">
        <v>0.12353293785575926</v>
      </c>
      <c r="Q158" s="58">
        <v>9.9287815015860537E-2</v>
      </c>
      <c r="R158" s="58">
        <v>0.10850223740635752</v>
      </c>
      <c r="S158" s="58">
        <v>7.7474016843759957E-2</v>
      </c>
      <c r="T158" s="58">
        <v>6.1577361442427724E-2</v>
      </c>
      <c r="U158" s="58"/>
    </row>
    <row r="159" spans="1:21" x14ac:dyDescent="0.25">
      <c r="A159" s="111" t="s">
        <v>39</v>
      </c>
      <c r="B159" s="57" t="s">
        <v>39</v>
      </c>
      <c r="C159" s="58">
        <v>0.2657433297035891</v>
      </c>
      <c r="D159" s="58">
        <v>0.12932339108080493</v>
      </c>
      <c r="E159" s="58">
        <v>0.11501325317496652</v>
      </c>
      <c r="F159" s="58">
        <v>0.35300155240013814</v>
      </c>
      <c r="G159" s="58">
        <v>0.69800481808635495</v>
      </c>
      <c r="H159" s="58">
        <v>0.66607113431567255</v>
      </c>
      <c r="I159" s="58">
        <v>0.75908202466805963</v>
      </c>
      <c r="J159" s="58">
        <v>1.0230465654293512</v>
      </c>
      <c r="K159" s="58">
        <v>1.0431362802359667</v>
      </c>
      <c r="L159" s="58">
        <v>1.0178442718472762</v>
      </c>
      <c r="M159" s="58">
        <v>1.1411483976198389</v>
      </c>
      <c r="N159" s="58">
        <v>1.2429456224513005</v>
      </c>
      <c r="O159" s="58">
        <v>1.4894614009307996</v>
      </c>
      <c r="P159" s="58">
        <v>1.5250271399469744</v>
      </c>
      <c r="Q159" s="58">
        <v>1.4876339701545609</v>
      </c>
      <c r="R159" s="58">
        <v>1.5834107378184341</v>
      </c>
      <c r="S159" s="58">
        <v>1.8813109779406141</v>
      </c>
      <c r="T159" s="58">
        <v>1.6500699685467666</v>
      </c>
      <c r="U159" s="58"/>
    </row>
    <row r="160" spans="1:21" x14ac:dyDescent="0.25">
      <c r="A160" s="111" t="s">
        <v>146</v>
      </c>
      <c r="B160" s="23" t="s">
        <v>146</v>
      </c>
      <c r="C160" s="55">
        <v>13.012237891052708</v>
      </c>
      <c r="D160" s="55">
        <v>10.083466824045189</v>
      </c>
      <c r="E160" s="55">
        <v>15.091443065011347</v>
      </c>
      <c r="F160" s="55">
        <v>19.61292326211003</v>
      </c>
      <c r="G160" s="55">
        <v>26.186261336899236</v>
      </c>
      <c r="H160" s="55">
        <v>23.908298990934458</v>
      </c>
      <c r="I160" s="55">
        <v>20.591715005346874</v>
      </c>
      <c r="J160" s="55">
        <v>22.689485935686328</v>
      </c>
      <c r="K160" s="55">
        <v>24.527578673003948</v>
      </c>
      <c r="L160" s="55">
        <v>27.530789721621602</v>
      </c>
      <c r="M160" s="55">
        <v>30.395158762687757</v>
      </c>
      <c r="N160" s="55">
        <v>29.691896608136108</v>
      </c>
      <c r="O160" s="55">
        <v>27.935399182064174</v>
      </c>
      <c r="P160" s="55">
        <v>21.633638153095074</v>
      </c>
      <c r="Q160" s="55">
        <v>23.01683627423521</v>
      </c>
      <c r="R160" s="55">
        <v>18.883366754828351</v>
      </c>
      <c r="S160" s="55">
        <v>14.592310110404435</v>
      </c>
      <c r="T160" s="55">
        <v>13.81663188322182</v>
      </c>
      <c r="U160" s="55"/>
    </row>
    <row r="161" spans="1:21" x14ac:dyDescent="0.25">
      <c r="A161" s="111" t="s">
        <v>147</v>
      </c>
      <c r="B161" s="24" t="s">
        <v>147</v>
      </c>
      <c r="C161" s="56">
        <v>0.18729035714059145</v>
      </c>
      <c r="D161" s="56">
        <v>0.18516112735789853</v>
      </c>
      <c r="E161" s="56">
        <v>0.16813027250651191</v>
      </c>
      <c r="F161" s="56">
        <v>0.14624973883975206</v>
      </c>
      <c r="G161" s="56">
        <v>0.1278377782675777</v>
      </c>
      <c r="H161" s="56">
        <v>0.12050818394104842</v>
      </c>
      <c r="I161" s="56">
        <v>9.0074318838417253E-2</v>
      </c>
      <c r="J161" s="56">
        <v>9.2616457190602644E-2</v>
      </c>
      <c r="K161" s="56">
        <v>0.10385192978796974</v>
      </c>
      <c r="L161" s="56">
        <v>0.11125465177510525</v>
      </c>
      <c r="M161" s="56">
        <v>0.11878585420500405</v>
      </c>
      <c r="N161" s="56">
        <v>0.10812158646940594</v>
      </c>
      <c r="O161" s="56">
        <v>0.12011227043229523</v>
      </c>
      <c r="P161" s="56">
        <v>0.14635598447024856</v>
      </c>
      <c r="Q161" s="56">
        <v>0.13356970703157237</v>
      </c>
      <c r="R161" s="56">
        <v>0.14327155918744899</v>
      </c>
      <c r="S161" s="56">
        <v>0.15268538684886851</v>
      </c>
      <c r="T161" s="56">
        <v>0.14316643427511375</v>
      </c>
      <c r="U161" s="56"/>
    </row>
    <row r="162" spans="1:21" x14ac:dyDescent="0.25">
      <c r="A162" s="111" t="s">
        <v>80</v>
      </c>
      <c r="B162" s="23" t="s">
        <v>80</v>
      </c>
      <c r="C162" s="55">
        <v>10.711621692151423</v>
      </c>
      <c r="D162" s="55">
        <v>9.8193531724395218</v>
      </c>
      <c r="E162" s="55">
        <v>8.0419140371314199</v>
      </c>
      <c r="F162" s="55">
        <v>7.2182945141518084</v>
      </c>
      <c r="G162" s="55">
        <v>7.3669196321119106</v>
      </c>
      <c r="H162" s="55">
        <v>7.2951320149740218</v>
      </c>
      <c r="I162" s="55">
        <v>7.467954355881135</v>
      </c>
      <c r="J162" s="55">
        <v>8.1560892859060115</v>
      </c>
      <c r="K162" s="55">
        <v>10.392654250137443</v>
      </c>
      <c r="L162" s="55">
        <v>12.15462111257118</v>
      </c>
      <c r="M162" s="55">
        <v>15.698495490236692</v>
      </c>
      <c r="N162" s="55">
        <v>15.65264845322146</v>
      </c>
      <c r="O162" s="55">
        <v>13.710541180392436</v>
      </c>
      <c r="P162" s="55">
        <v>11.39168578309196</v>
      </c>
      <c r="Q162" s="55">
        <v>13.440772552505484</v>
      </c>
      <c r="R162" s="55">
        <v>15.929821006261211</v>
      </c>
      <c r="S162" s="55">
        <v>14.407860824742269</v>
      </c>
      <c r="T162" s="55">
        <v>12.784457000438987</v>
      </c>
      <c r="U162" s="55"/>
    </row>
    <row r="163" spans="1:21" x14ac:dyDescent="0.25">
      <c r="A163" s="111" t="s">
        <v>148</v>
      </c>
      <c r="B163" s="23" t="s">
        <v>148</v>
      </c>
      <c r="C163" s="55">
        <v>2.5370137680991207</v>
      </c>
      <c r="D163" s="55">
        <v>2.3412638704019839</v>
      </c>
      <c r="E163" s="55">
        <v>1.7466138861670089</v>
      </c>
      <c r="F163" s="55">
        <v>0.98880033334626127</v>
      </c>
      <c r="G163" s="55">
        <v>0.62395913925531321</v>
      </c>
      <c r="H163" s="55">
        <v>0.56367562092153589</v>
      </c>
      <c r="I163" s="55">
        <v>0.94642509495660465</v>
      </c>
      <c r="J163" s="55">
        <v>1.1139868613193482</v>
      </c>
      <c r="K163" s="55">
        <v>1.051321690843025</v>
      </c>
      <c r="L163" s="55">
        <v>1.2188489682956696</v>
      </c>
      <c r="M163" s="55">
        <v>1.2145376940754757</v>
      </c>
      <c r="N163" s="55">
        <v>1.3556037089998685</v>
      </c>
      <c r="O163" s="55">
        <v>1.2303567550684138</v>
      </c>
      <c r="P163" s="55">
        <v>1.3246722959029151</v>
      </c>
      <c r="Q163" s="55">
        <v>1.4295171668651634</v>
      </c>
      <c r="R163" s="55">
        <v>1.4737363357499724</v>
      </c>
      <c r="S163" s="55">
        <v>1.1491556798492888</v>
      </c>
      <c r="T163" s="55">
        <v>0.9998076621073656</v>
      </c>
      <c r="U163" s="55"/>
    </row>
    <row r="164" spans="1:21" x14ac:dyDescent="0.25">
      <c r="A164" s="111" t="s">
        <v>40</v>
      </c>
      <c r="B164" s="23" t="s">
        <v>40</v>
      </c>
      <c r="C164" s="55">
        <v>4.6614210838720265</v>
      </c>
      <c r="D164" s="55">
        <v>4.6196226667225115</v>
      </c>
      <c r="E164" s="55">
        <v>4.6497764524857557</v>
      </c>
      <c r="F164" s="55">
        <v>3.9527227182458944</v>
      </c>
      <c r="G164" s="55">
        <v>2.699110332663508</v>
      </c>
      <c r="H164" s="55">
        <v>2.5617909531106537</v>
      </c>
      <c r="I164" s="55">
        <v>2.4129784380861268</v>
      </c>
      <c r="J164" s="55">
        <v>2.3395866662640983</v>
      </c>
      <c r="K164" s="55">
        <v>2.7996142982641299</v>
      </c>
      <c r="L164" s="55">
        <v>2.8190761757631821</v>
      </c>
      <c r="M164" s="55">
        <v>2.7146980325032986</v>
      </c>
      <c r="N164" s="55">
        <v>2.5801541784225233</v>
      </c>
      <c r="O164" s="55">
        <v>2.7949925008429948</v>
      </c>
      <c r="P164" s="55">
        <v>2.7019707421429398</v>
      </c>
      <c r="Q164" s="55">
        <v>2.9950880312409156</v>
      </c>
      <c r="R164" s="55">
        <v>3.0833857451769231</v>
      </c>
      <c r="S164" s="55">
        <v>3.041330056178206</v>
      </c>
      <c r="T164" s="55">
        <v>2.9268194942889942</v>
      </c>
      <c r="U164" s="55"/>
    </row>
    <row r="165" spans="1:21" x14ac:dyDescent="0.25">
      <c r="A165" s="111" t="s">
        <v>41</v>
      </c>
      <c r="B165" s="57" t="s">
        <v>41</v>
      </c>
      <c r="C165" s="58">
        <v>0.32866294378258193</v>
      </c>
      <c r="D165" s="58">
        <v>0.33139098483089452</v>
      </c>
      <c r="E165" s="58">
        <v>0.96760235435358388</v>
      </c>
      <c r="F165" s="58">
        <v>0.70270374166669147</v>
      </c>
      <c r="G165" s="58">
        <v>0.55860965877973368</v>
      </c>
      <c r="H165" s="58">
        <v>0.54531122863476922</v>
      </c>
      <c r="I165" s="58">
        <v>0.46437530892150974</v>
      </c>
      <c r="J165" s="58">
        <v>0.41924922234346751</v>
      </c>
      <c r="K165" s="58">
        <v>0.4568169849636281</v>
      </c>
      <c r="L165" s="58">
        <v>0.47811554724078903</v>
      </c>
      <c r="M165" s="58">
        <v>0.55941238371156421</v>
      </c>
      <c r="N165" s="58">
        <v>0.5283763600960133</v>
      </c>
      <c r="O165" s="58">
        <v>0.38970718015226746</v>
      </c>
      <c r="P165" s="58">
        <v>0.41549227659845883</v>
      </c>
      <c r="Q165" s="58">
        <v>0.45097663148595069</v>
      </c>
      <c r="R165" s="58">
        <v>0.42149893254700976</v>
      </c>
      <c r="S165" s="58">
        <v>0.42390660930043272</v>
      </c>
      <c r="T165" s="58">
        <v>0.39765185716349227</v>
      </c>
      <c r="U165" s="58"/>
    </row>
    <row r="166" spans="1:21" x14ac:dyDescent="0.25">
      <c r="A166" s="111" t="s">
        <v>149</v>
      </c>
      <c r="B166" s="57" t="s">
        <v>149</v>
      </c>
      <c r="C166" s="58">
        <v>7.6787324522723341E-2</v>
      </c>
      <c r="D166" s="58">
        <v>6.2718963086597551E-2</v>
      </c>
      <c r="E166" s="58">
        <v>8.969660726010735E-2</v>
      </c>
      <c r="F166" s="58">
        <v>7.9663965837869555E-2</v>
      </c>
      <c r="G166" s="58">
        <v>7.2548382253787458E-2</v>
      </c>
      <c r="H166" s="58">
        <v>6.7263377548355208E-2</v>
      </c>
      <c r="I166" s="58">
        <v>6.6033765883171849E-2</v>
      </c>
      <c r="J166" s="58">
        <v>6.696765833433635E-2</v>
      </c>
      <c r="K166" s="58">
        <v>6.7157609140272703E-2</v>
      </c>
      <c r="L166" s="58">
        <v>6.75733641076144E-2</v>
      </c>
      <c r="M166" s="58">
        <v>6.9599913850269493E-2</v>
      </c>
      <c r="N166" s="58">
        <v>6.120860957697688E-2</v>
      </c>
      <c r="O166" s="58">
        <v>4.8919941083836682E-2</v>
      </c>
      <c r="P166" s="58">
        <v>3.4709026097685822E-2</v>
      </c>
      <c r="Q166" s="58">
        <v>2.8931323760868346E-2</v>
      </c>
      <c r="R166" s="58">
        <v>3.2673529113119777E-2</v>
      </c>
      <c r="S166" s="58">
        <v>3.1329621217961262E-2</v>
      </c>
      <c r="T166" s="58">
        <v>3.0981875969387857E-2</v>
      </c>
      <c r="U166" s="58"/>
    </row>
    <row r="167" spans="1:21" x14ac:dyDescent="0.25">
      <c r="A167" s="111" t="s">
        <v>150</v>
      </c>
      <c r="B167" s="57" t="s">
        <v>150</v>
      </c>
      <c r="C167" s="58">
        <v>66.403284797460486</v>
      </c>
      <c r="D167" s="58">
        <v>42.170263261987429</v>
      </c>
      <c r="E167" s="58">
        <v>37.34922089825848</v>
      </c>
      <c r="F167" s="58">
        <v>36.138564770435991</v>
      </c>
      <c r="G167" s="58">
        <v>59.45333069535971</v>
      </c>
      <c r="H167" s="58">
        <v>56.379703796731647</v>
      </c>
      <c r="I167" s="58">
        <v>56.374435798742837</v>
      </c>
      <c r="J167" s="58">
        <v>57.692132112939674</v>
      </c>
      <c r="K167" s="58">
        <v>52.684327647889994</v>
      </c>
      <c r="L167" s="58">
        <v>57.782430815375378</v>
      </c>
      <c r="M167" s="58">
        <v>52.380897287962746</v>
      </c>
      <c r="N167" s="58">
        <v>51.209918817165715</v>
      </c>
      <c r="O167" s="58">
        <v>54.039563385985247</v>
      </c>
      <c r="P167" s="58">
        <v>43.927478306795081</v>
      </c>
      <c r="Q167" s="58">
        <v>51.627005926205825</v>
      </c>
      <c r="R167" s="58">
        <v>57.054006860672381</v>
      </c>
      <c r="S167" s="58">
        <v>55.813966709114062</v>
      </c>
      <c r="T167" s="58">
        <v>53.329071087351231</v>
      </c>
      <c r="U167" s="58"/>
    </row>
    <row r="168" spans="1:21" x14ac:dyDescent="0.25">
      <c r="A168" s="111" t="s">
        <v>186</v>
      </c>
      <c r="B168" s="57" t="s">
        <v>186</v>
      </c>
      <c r="C168" s="58">
        <v>1.3999023880799653</v>
      </c>
      <c r="D168" s="58">
        <v>1.2322166157196597</v>
      </c>
      <c r="E168" s="58">
        <v>0.78490297483222415</v>
      </c>
      <c r="F168" s="58">
        <v>0.53472649679311957</v>
      </c>
      <c r="G168" s="58">
        <v>0.3390845273049603</v>
      </c>
      <c r="H168" s="58">
        <v>0.30254304759262196</v>
      </c>
      <c r="I168" s="58">
        <v>0.28992894835296157</v>
      </c>
      <c r="J168" s="58">
        <v>0.27040439655819876</v>
      </c>
      <c r="K168" s="58">
        <v>0.26112314469621906</v>
      </c>
      <c r="L168" s="58">
        <v>0.28577482184634639</v>
      </c>
      <c r="M168" s="58">
        <v>0.25888036254655183</v>
      </c>
      <c r="N168" s="58">
        <v>0.2507276572321171</v>
      </c>
      <c r="O168" s="58">
        <v>0.30216624453989055</v>
      </c>
      <c r="P168" s="58">
        <v>0.26099319925356523</v>
      </c>
      <c r="Q168" s="58">
        <v>0.3000017930889069</v>
      </c>
      <c r="R168" s="58">
        <v>0.28899364269026551</v>
      </c>
      <c r="S168" s="58">
        <v>0.28240015254505318</v>
      </c>
      <c r="T168" s="58">
        <v>0.31629725527256003</v>
      </c>
      <c r="U168" s="58"/>
    </row>
    <row r="169" spans="1:21" x14ac:dyDescent="0.25">
      <c r="A169" s="111" t="s">
        <v>42</v>
      </c>
      <c r="B169" s="57" t="s">
        <v>42</v>
      </c>
      <c r="C169" s="58">
        <v>0</v>
      </c>
      <c r="D169" s="58">
        <v>0</v>
      </c>
      <c r="E169" s="58">
        <v>0</v>
      </c>
      <c r="F169" s="58">
        <v>0.15087295878635842</v>
      </c>
      <c r="G169" s="58">
        <v>0.17764687877822499</v>
      </c>
      <c r="H169" s="58">
        <v>0.20674788649062709</v>
      </c>
      <c r="I169" s="58">
        <v>0.24637775083364005</v>
      </c>
      <c r="J169" s="58">
        <v>0.2913644248104319</v>
      </c>
      <c r="K169" s="58">
        <v>0.37511760371075464</v>
      </c>
      <c r="L169" s="58">
        <v>0.44377390877419254</v>
      </c>
      <c r="M169" s="58">
        <v>0.58350944323920795</v>
      </c>
      <c r="N169" s="58">
        <v>0.5756074734075054</v>
      </c>
      <c r="O169" s="58">
        <v>0.59368717876638788</v>
      </c>
      <c r="P169" s="58">
        <v>0.4657049263760607</v>
      </c>
      <c r="Q169" s="58">
        <v>0.43966991192339183</v>
      </c>
      <c r="R169" s="58">
        <v>0.49713516968584015</v>
      </c>
      <c r="S169" s="58">
        <v>0.48382449605630901</v>
      </c>
      <c r="T169" s="58">
        <v>0.54257093640704279</v>
      </c>
      <c r="U169" s="58"/>
    </row>
    <row r="170" spans="1:21" x14ac:dyDescent="0.25">
      <c r="A170" s="111" t="s">
        <v>43</v>
      </c>
      <c r="B170" s="23" t="s">
        <v>43</v>
      </c>
      <c r="C170" s="55">
        <v>4.4272153526240015</v>
      </c>
      <c r="D170" s="55">
        <v>4.3051301539787783</v>
      </c>
      <c r="E170" s="55">
        <v>3.5894285311881236</v>
      </c>
      <c r="F170" s="55">
        <v>2.7825170300902462</v>
      </c>
      <c r="G170" s="55">
        <v>2.264340825193806</v>
      </c>
      <c r="H170" s="55">
        <v>2.0185638903612015</v>
      </c>
      <c r="I170" s="55">
        <v>1.9960955958409385</v>
      </c>
      <c r="J170" s="55">
        <v>1.5605704592526244</v>
      </c>
      <c r="K170" s="55">
        <v>1.471136049973935</v>
      </c>
      <c r="L170" s="55">
        <v>1.484135849318466</v>
      </c>
      <c r="M170" s="55">
        <v>1.5593726357820779</v>
      </c>
      <c r="N170" s="55">
        <v>1.5357956414458798</v>
      </c>
      <c r="O170" s="55">
        <v>1.1284615072758182</v>
      </c>
      <c r="P170" s="55">
        <v>1.311524192651774</v>
      </c>
      <c r="Q170" s="55">
        <v>1.859360956227657</v>
      </c>
      <c r="R170" s="55">
        <v>1.456944083440338</v>
      </c>
      <c r="S170" s="55">
        <v>1.1485568982761643</v>
      </c>
      <c r="T170" s="55">
        <v>1.5768613318160416</v>
      </c>
      <c r="U170" s="55"/>
    </row>
    <row r="171" spans="1:21" x14ac:dyDescent="0.25">
      <c r="A171" s="111" t="s">
        <v>81</v>
      </c>
      <c r="B171" s="24" t="s">
        <v>81</v>
      </c>
      <c r="C171" s="56">
        <v>0</v>
      </c>
      <c r="D171" s="56">
        <v>0</v>
      </c>
      <c r="E171" s="56">
        <v>11.135700091918897</v>
      </c>
      <c r="F171" s="56">
        <v>8.2770835109675929</v>
      </c>
      <c r="G171" s="56">
        <v>9.2137015867064687</v>
      </c>
      <c r="H171" s="56">
        <v>8.8054925528815602</v>
      </c>
      <c r="I171" s="56">
        <v>6.6632951949046699</v>
      </c>
      <c r="J171" s="56">
        <v>6.6249320209439286</v>
      </c>
      <c r="K171" s="56">
        <v>9.5004309585384075</v>
      </c>
      <c r="L171" s="56">
        <v>11.147664847639678</v>
      </c>
      <c r="M171" s="56">
        <v>10.921392047552748</v>
      </c>
      <c r="N171" s="56">
        <v>10.059965020737234</v>
      </c>
      <c r="O171" s="56">
        <v>9.3359132502118989</v>
      </c>
      <c r="P171" s="56">
        <v>8.5287955818745687</v>
      </c>
      <c r="Q171" s="56">
        <v>9.5974146411060417</v>
      </c>
      <c r="R171" s="56">
        <v>10.710095221386958</v>
      </c>
      <c r="S171" s="56">
        <v>10.989491353923428</v>
      </c>
      <c r="T171" s="56">
        <v>10.818120099377158</v>
      </c>
      <c r="U171" s="56"/>
    </row>
    <row r="172" spans="1:21" x14ac:dyDescent="0.25">
      <c r="A172" s="111" t="s">
        <v>151</v>
      </c>
      <c r="B172" s="23" t="s">
        <v>151</v>
      </c>
      <c r="C172" s="55">
        <v>2.5245415314064616</v>
      </c>
      <c r="D172" s="55">
        <v>0.38584925540833587</v>
      </c>
      <c r="E172" s="55">
        <v>0.57989282483204885</v>
      </c>
      <c r="F172" s="55">
        <v>0.23270880871158983</v>
      </c>
      <c r="G172" s="55">
        <v>0.68759091465391953</v>
      </c>
      <c r="H172" s="55">
        <v>1.167199003234094</v>
      </c>
      <c r="I172" s="55">
        <v>0.48554760436445543</v>
      </c>
      <c r="J172" s="55">
        <v>0.40861824240790801</v>
      </c>
      <c r="K172" s="55">
        <v>1.053226225163818</v>
      </c>
      <c r="L172" s="55">
        <v>1.0827929076910316</v>
      </c>
      <c r="M172" s="55">
        <v>0.99009900990099009</v>
      </c>
      <c r="N172" s="55">
        <v>1.5979381443298968</v>
      </c>
      <c r="O172" s="55">
        <v>1.5071283095723014</v>
      </c>
      <c r="P172" s="55">
        <v>0.84805653710247342</v>
      </c>
      <c r="Q172" s="55">
        <v>1.0590500641848524</v>
      </c>
      <c r="R172" s="55">
        <v>2.0624303232998886</v>
      </c>
      <c r="S172" s="55">
        <v>1.6497761018147539</v>
      </c>
      <c r="T172" s="55">
        <v>1.9033361847733103</v>
      </c>
      <c r="U172" s="55"/>
    </row>
    <row r="173" spans="1:21" x14ac:dyDescent="0.25">
      <c r="A173" s="111" t="s">
        <v>152</v>
      </c>
      <c r="B173" s="23" t="s">
        <v>152</v>
      </c>
      <c r="C173" s="55">
        <v>0.27055139084420349</v>
      </c>
      <c r="D173" s="55">
        <v>0.21279306671247192</v>
      </c>
      <c r="E173" s="55">
        <v>0.36494805973304761</v>
      </c>
      <c r="F173" s="55">
        <v>0.277524956414055</v>
      </c>
      <c r="G173" s="55">
        <v>0.29341001114958043</v>
      </c>
      <c r="H173" s="55">
        <v>0.26265281201501317</v>
      </c>
      <c r="I173" s="55">
        <v>0.30078624305903601</v>
      </c>
      <c r="J173" s="55">
        <v>0.21503246396147052</v>
      </c>
      <c r="K173" s="55">
        <v>0.21762301081927482</v>
      </c>
      <c r="L173" s="55">
        <v>0.21268801735259299</v>
      </c>
      <c r="M173" s="55">
        <v>0.20615206333026898</v>
      </c>
      <c r="N173" s="55">
        <v>0.16657079897466265</v>
      </c>
      <c r="O173" s="55">
        <v>0.11869065663798926</v>
      </c>
      <c r="P173" s="55">
        <v>0.17919592642125698</v>
      </c>
      <c r="Q173" s="55">
        <v>0.13044177826558456</v>
      </c>
      <c r="R173" s="55">
        <v>8.2728812254482975E-2</v>
      </c>
      <c r="S173" s="55">
        <v>7.9101287686410907E-2</v>
      </c>
      <c r="T173" s="55">
        <v>9.7925810656434784E-2</v>
      </c>
      <c r="U173" s="55"/>
    </row>
    <row r="174" spans="1:21" x14ac:dyDescent="0.25">
      <c r="A174" s="111" t="s">
        <v>153</v>
      </c>
      <c r="B174" s="23" t="s">
        <v>153</v>
      </c>
      <c r="C174" s="55">
        <v>1.0983748909810114</v>
      </c>
      <c r="D174" s="55">
        <v>0.44035774541292122</v>
      </c>
      <c r="E174" s="55">
        <v>0.33205980586386746</v>
      </c>
      <c r="F174" s="55">
        <v>0.39577081314314028</v>
      </c>
      <c r="G174" s="55">
        <v>0.42471930547160425</v>
      </c>
      <c r="H174" s="55">
        <v>0.34187457476538297</v>
      </c>
      <c r="I174" s="55">
        <v>0.34291025953488896</v>
      </c>
      <c r="J174" s="55">
        <v>0.31640090040455243</v>
      </c>
      <c r="K174" s="55">
        <v>0.28633720930232559</v>
      </c>
      <c r="L174" s="55">
        <v>0.25992891926214906</v>
      </c>
      <c r="M174" s="55">
        <v>0.27546202467885605</v>
      </c>
      <c r="N174" s="55">
        <v>0.28113485630066321</v>
      </c>
      <c r="O174" s="55">
        <v>0.2566444976059547</v>
      </c>
      <c r="P174" s="55">
        <v>0.25208613776186073</v>
      </c>
      <c r="Q174" s="55">
        <v>0.23401888421111067</v>
      </c>
      <c r="R174" s="55">
        <v>0.22507532562728205</v>
      </c>
      <c r="S174" s="55">
        <v>0.22777138821403659</v>
      </c>
      <c r="T174" s="55">
        <v>0.22055143561689841</v>
      </c>
      <c r="U174" s="55"/>
    </row>
    <row r="175" spans="1:21" x14ac:dyDescent="0.25">
      <c r="A175" s="111" t="s">
        <v>187</v>
      </c>
      <c r="B175" s="57" t="s">
        <v>187</v>
      </c>
      <c r="C175" s="58">
        <v>0.22385775011826642</v>
      </c>
      <c r="D175" s="58">
        <v>0.12638591576706848</v>
      </c>
      <c r="E175" s="58">
        <v>0.14458940994651387</v>
      </c>
      <c r="F175" s="58">
        <v>0.21909703988753743</v>
      </c>
      <c r="G175" s="58">
        <v>0.17158179229437895</v>
      </c>
      <c r="H175" s="58">
        <v>0.1689869624593498</v>
      </c>
      <c r="I175" s="58">
        <v>0.15906100679181304</v>
      </c>
      <c r="J175" s="58">
        <v>0.16151868138653777</v>
      </c>
      <c r="K175" s="58">
        <v>0.2210359733004767</v>
      </c>
      <c r="L175" s="58">
        <v>0.27761849056892296</v>
      </c>
      <c r="M175" s="58">
        <v>0.29262671681924557</v>
      </c>
      <c r="N175" s="58">
        <v>0.31417020264603907</v>
      </c>
      <c r="O175" s="58">
        <v>0.31528920247533426</v>
      </c>
      <c r="P175" s="58">
        <v>0.33718474682344135</v>
      </c>
      <c r="Q175" s="58">
        <v>0.26048103431885161</v>
      </c>
      <c r="R175" s="58">
        <v>0.19512033903906728</v>
      </c>
      <c r="S175" s="58">
        <v>0.15187634490622409</v>
      </c>
      <c r="T175" s="58">
        <v>0.12053969978928142</v>
      </c>
      <c r="U175" s="58"/>
    </row>
    <row r="176" spans="1:21" x14ac:dyDescent="0.25">
      <c r="A176" s="111" t="s">
        <v>154</v>
      </c>
      <c r="B176" s="57" t="s">
        <v>154</v>
      </c>
      <c r="C176" s="58">
        <v>0.41296227856432194</v>
      </c>
      <c r="D176" s="58">
        <v>0.41296291023794274</v>
      </c>
      <c r="E176" s="58">
        <v>0.412910030616637</v>
      </c>
      <c r="F176" s="58">
        <v>0.45357976866474059</v>
      </c>
      <c r="G176" s="58">
        <v>0.41312804732593217</v>
      </c>
      <c r="H176" s="58">
        <v>0.44982610855292565</v>
      </c>
      <c r="I176" s="58">
        <v>0.39836261401994549</v>
      </c>
      <c r="J176" s="58">
        <v>0.45527202915470927</v>
      </c>
      <c r="K176" s="58">
        <v>0.48198082530999042</v>
      </c>
      <c r="L176" s="58">
        <v>0.4698240036154866</v>
      </c>
      <c r="M176" s="58">
        <v>0.46577902043667035</v>
      </c>
      <c r="N176" s="58">
        <v>0.54332446732151585</v>
      </c>
      <c r="O176" s="58">
        <v>0.56165962803521741</v>
      </c>
      <c r="P176" s="58">
        <v>0.5099385891275604</v>
      </c>
      <c r="Q176" s="58">
        <v>0.48421323522901605</v>
      </c>
      <c r="R176" s="58">
        <v>0.44103311090789904</v>
      </c>
      <c r="S176" s="58">
        <v>0.47851280347534708</v>
      </c>
      <c r="T176" s="58">
        <v>0.46794357606347886</v>
      </c>
      <c r="U176" s="58"/>
    </row>
    <row r="177" spans="1:21" x14ac:dyDescent="0.25">
      <c r="A177" s="111" t="s">
        <v>155</v>
      </c>
      <c r="B177" s="57" t="s">
        <v>155</v>
      </c>
      <c r="C177" s="58">
        <v>59.060460019588589</v>
      </c>
      <c r="D177" s="58">
        <v>23.794535213253397</v>
      </c>
      <c r="E177" s="58">
        <v>32.00251994010938</v>
      </c>
      <c r="F177" s="58">
        <v>30.91910724471613</v>
      </c>
      <c r="G177" s="58">
        <v>36.93986552612489</v>
      </c>
      <c r="H177" s="58">
        <v>33.217753869433196</v>
      </c>
      <c r="I177" s="58">
        <v>32.981923247980141</v>
      </c>
      <c r="J177" s="58">
        <v>36.023771153380316</v>
      </c>
      <c r="K177" s="58">
        <v>39.381840236765171</v>
      </c>
      <c r="L177" s="58">
        <v>46.217381557823941</v>
      </c>
      <c r="M177" s="58">
        <v>47.236074706957659</v>
      </c>
      <c r="N177" s="58">
        <v>46.940074273232199</v>
      </c>
      <c r="O177" s="58">
        <v>52.63638213609638</v>
      </c>
      <c r="P177" s="58">
        <v>37.683362077934184</v>
      </c>
      <c r="Q177" s="58">
        <v>41.46635174902638</v>
      </c>
      <c r="R177" s="58">
        <v>48.36068125513119</v>
      </c>
      <c r="S177" s="58">
        <v>47.662838467700311</v>
      </c>
      <c r="T177" s="58">
        <v>44.76766280262909</v>
      </c>
      <c r="U177" s="58"/>
    </row>
    <row r="178" spans="1:21" x14ac:dyDescent="0.25">
      <c r="A178" s="111" t="s">
        <v>3</v>
      </c>
      <c r="B178" s="57" t="s">
        <v>3</v>
      </c>
      <c r="C178" s="58">
        <v>0.4108445946995623</v>
      </c>
      <c r="D178" s="58">
        <v>0.4218559304304641</v>
      </c>
      <c r="E178" s="58">
        <v>0.75337863137626804</v>
      </c>
      <c r="F178" s="58">
        <v>1.2164625553580672</v>
      </c>
      <c r="G178" s="58">
        <v>1.2813844492022668</v>
      </c>
      <c r="H178" s="58">
        <v>1.2794360806222289</v>
      </c>
      <c r="I178" s="58">
        <v>1.3738512200788586</v>
      </c>
      <c r="J178" s="58">
        <v>1.3561914570012745</v>
      </c>
      <c r="K178" s="58">
        <v>1.2226540180319863</v>
      </c>
      <c r="L178" s="58">
        <v>1.1044830063207398</v>
      </c>
      <c r="M178" s="58">
        <v>1.2319576538823773</v>
      </c>
      <c r="N178" s="58">
        <v>1.1049500790823832</v>
      </c>
      <c r="O178" s="58">
        <v>0.96380743520805034</v>
      </c>
      <c r="P178" s="58">
        <v>1.9157154155365022</v>
      </c>
      <c r="Q178" s="58">
        <v>2.1019949876956887</v>
      </c>
      <c r="R178" s="58">
        <v>2.4049197413549863</v>
      </c>
      <c r="S178" s="58">
        <v>3.0778671533639925</v>
      </c>
      <c r="T178" s="58">
        <v>2.5287461619041056</v>
      </c>
      <c r="U178" s="58"/>
    </row>
    <row r="179" spans="1:21" ht="15" customHeight="1" x14ac:dyDescent="0.25">
      <c r="A179" s="111" t="s">
        <v>89</v>
      </c>
      <c r="B179" s="23" t="s">
        <v>89</v>
      </c>
      <c r="C179" s="55">
        <v>0</v>
      </c>
      <c r="D179" s="55">
        <v>0</v>
      </c>
      <c r="E179" s="55">
        <v>1.7016248315794495</v>
      </c>
      <c r="F179" s="55">
        <v>1.7287262620256882</v>
      </c>
      <c r="G179" s="55">
        <v>1.1776198798720874</v>
      </c>
      <c r="H179" s="55">
        <v>0.99491559227476012</v>
      </c>
      <c r="I179" s="55">
        <v>1.5380621284442297</v>
      </c>
      <c r="J179" s="55">
        <v>1.6306445546677559</v>
      </c>
      <c r="K179" s="55">
        <v>1.5994542798476328</v>
      </c>
      <c r="L179" s="55">
        <v>1.5690795164154658</v>
      </c>
      <c r="M179" s="55">
        <v>1.6392957668098915</v>
      </c>
      <c r="N179" s="55">
        <v>1.4024190627794157</v>
      </c>
      <c r="O179" s="55">
        <v>1.402862670760971</v>
      </c>
      <c r="P179" s="55">
        <v>1.3278466322925235</v>
      </c>
      <c r="Q179" s="55">
        <v>1.5626870822700967</v>
      </c>
      <c r="R179" s="55">
        <v>1.8064073447935183</v>
      </c>
      <c r="S179" s="55">
        <v>1.9297366485580336</v>
      </c>
      <c r="T179" s="55">
        <v>1.8027966933723032</v>
      </c>
      <c r="U179" s="55"/>
    </row>
    <row r="180" spans="1:21" x14ac:dyDescent="0.25">
      <c r="A180" s="111" t="s">
        <v>156</v>
      </c>
      <c r="B180" s="24" t="s">
        <v>156</v>
      </c>
      <c r="C180" s="56">
        <v>10.566356732137145</v>
      </c>
      <c r="D180" s="56">
        <v>13.182488926554059</v>
      </c>
      <c r="E180" s="56">
        <v>2.5887249410740711</v>
      </c>
      <c r="F180" s="56">
        <v>2.5758870862613232</v>
      </c>
      <c r="G180" s="56">
        <v>3.0941618100409798</v>
      </c>
      <c r="H180" s="56">
        <v>1.8062774363468586</v>
      </c>
      <c r="I180" s="56">
        <v>2.6490108340799985</v>
      </c>
      <c r="J180" s="56">
        <v>4.8271971596338172</v>
      </c>
      <c r="K180" s="56">
        <v>6.7463609658436337</v>
      </c>
      <c r="L180" s="56">
        <v>6.4762356210491392</v>
      </c>
      <c r="M180" s="56">
        <v>5.6201045429959571</v>
      </c>
      <c r="N180" s="56">
        <v>5.2483335266936288</v>
      </c>
      <c r="O180" s="56">
        <v>3.6860319048727037</v>
      </c>
      <c r="P180" s="56">
        <v>3.0006060984628284</v>
      </c>
      <c r="Q180" s="56">
        <v>4.1713305123738182</v>
      </c>
      <c r="R180" s="56">
        <v>4.2435537771040197</v>
      </c>
      <c r="S180" s="56">
        <v>11.399461448681196</v>
      </c>
      <c r="T180" s="56">
        <v>19.79842308530668</v>
      </c>
      <c r="U180" s="56"/>
    </row>
    <row r="181" spans="1:21" x14ac:dyDescent="0.25">
      <c r="A181" s="111" t="s">
        <v>44</v>
      </c>
      <c r="B181" s="23" t="s">
        <v>44</v>
      </c>
      <c r="C181" s="55">
        <v>0</v>
      </c>
      <c r="D181" s="55">
        <v>0</v>
      </c>
      <c r="E181" s="55">
        <v>1.806885272684029</v>
      </c>
      <c r="F181" s="55">
        <v>1.000169616102222</v>
      </c>
      <c r="G181" s="55">
        <v>0.77960551960707891</v>
      </c>
      <c r="H181" s="55">
        <v>0.72793507153844661</v>
      </c>
      <c r="I181" s="55">
        <v>0.63794909426615143</v>
      </c>
      <c r="J181" s="55">
        <v>0.65430400962654178</v>
      </c>
      <c r="K181" s="55">
        <v>0.53934823514615615</v>
      </c>
      <c r="L181" s="55">
        <v>0.5772028274250427</v>
      </c>
      <c r="M181" s="55">
        <v>0.42090377119537065</v>
      </c>
      <c r="N181" s="55">
        <v>0.57948404614038274</v>
      </c>
      <c r="O181" s="55">
        <v>0.61305724773130077</v>
      </c>
      <c r="P181" s="55">
        <v>0.62982852754768048</v>
      </c>
      <c r="Q181" s="55">
        <v>0.52480277020074151</v>
      </c>
      <c r="R181" s="55">
        <v>0.54213541904221174</v>
      </c>
      <c r="S181" s="55">
        <v>0.5079398703293212</v>
      </c>
      <c r="T181" s="55">
        <v>0.49833936523539313</v>
      </c>
      <c r="U181" s="55"/>
    </row>
    <row r="182" spans="1:21" x14ac:dyDescent="0.25">
      <c r="A182" s="111" t="s">
        <v>45</v>
      </c>
      <c r="B182" s="23" t="s">
        <v>45</v>
      </c>
      <c r="C182" s="55">
        <v>0</v>
      </c>
      <c r="D182" s="55">
        <v>0</v>
      </c>
      <c r="E182" s="55">
        <v>1.0692747776358287</v>
      </c>
      <c r="F182" s="55">
        <v>0.97276792456170613</v>
      </c>
      <c r="G182" s="55">
        <v>0.62557965890134959</v>
      </c>
      <c r="H182" s="55">
        <v>0.5500877367824698</v>
      </c>
      <c r="I182" s="55">
        <v>0.47992680736339188</v>
      </c>
      <c r="J182" s="55">
        <v>0.50127278040102086</v>
      </c>
      <c r="K182" s="55">
        <v>0.53607869718926182</v>
      </c>
      <c r="L182" s="55">
        <v>0.52274395284359354</v>
      </c>
      <c r="M182" s="55">
        <v>0.50273098470716049</v>
      </c>
      <c r="N182" s="55">
        <v>0.47531038261060504</v>
      </c>
      <c r="O182" s="55">
        <v>0.4408580303685643</v>
      </c>
      <c r="P182" s="55">
        <v>0.45658123235325199</v>
      </c>
      <c r="Q182" s="55">
        <v>0.44041845369241062</v>
      </c>
      <c r="R182" s="55">
        <v>0.45557956878326206</v>
      </c>
      <c r="S182" s="55">
        <v>0.46089633997127105</v>
      </c>
      <c r="T182" s="55">
        <v>0.41724709093782986</v>
      </c>
      <c r="U182" s="55"/>
    </row>
    <row r="183" spans="1:21" x14ac:dyDescent="0.25">
      <c r="A183" s="111" t="s">
        <v>157</v>
      </c>
      <c r="B183" s="57" t="s">
        <v>157</v>
      </c>
      <c r="C183" s="58">
        <v>-0.5633446676559245</v>
      </c>
      <c r="D183" s="58">
        <v>-0.70422535211267612</v>
      </c>
      <c r="E183" s="58">
        <v>0.54454367240252666</v>
      </c>
      <c r="F183" s="58">
        <v>0.44327704471160628</v>
      </c>
      <c r="G183" s="58">
        <v>0.27442460455267936</v>
      </c>
      <c r="H183" s="58">
        <v>0.27696671762627217</v>
      </c>
      <c r="I183" s="58">
        <v>0.30472684037035652</v>
      </c>
      <c r="J183" s="58">
        <v>0.20841474534323304</v>
      </c>
      <c r="K183" s="58">
        <v>0.25190810993721097</v>
      </c>
      <c r="L183" s="58">
        <v>0.18207502746821536</v>
      </c>
      <c r="M183" s="58">
        <v>0.23290400426522997</v>
      </c>
      <c r="N183" s="58">
        <v>0.11840400339573746</v>
      </c>
      <c r="O183" s="58">
        <v>0.17371982628017371</v>
      </c>
      <c r="P183" s="58">
        <v>0.45126178994054189</v>
      </c>
      <c r="Q183" s="58">
        <v>0.64050828539538085</v>
      </c>
      <c r="R183" s="58">
        <v>4.0463824133349435</v>
      </c>
      <c r="S183" s="58">
        <v>2.4584318057866841</v>
      </c>
      <c r="T183" s="58">
        <v>2.3774423975895962</v>
      </c>
      <c r="U183" s="58"/>
    </row>
    <row r="184" spans="1:21" x14ac:dyDescent="0.25">
      <c r="A184" s="111" t="s">
        <v>158</v>
      </c>
      <c r="B184" s="57" t="s">
        <v>158</v>
      </c>
      <c r="C184" s="58">
        <v>0.25981873111782477</v>
      </c>
      <c r="D184" s="58">
        <v>0.34622660590845816</v>
      </c>
      <c r="E184" s="58">
        <v>0.34505041777536655</v>
      </c>
      <c r="F184" s="58">
        <v>0.52021815421879203</v>
      </c>
      <c r="G184" s="58">
        <v>0.51765815774006008</v>
      </c>
      <c r="H184" s="58">
        <v>0.5202880868959785</v>
      </c>
      <c r="I184" s="58">
        <v>0.5202898045503308</v>
      </c>
      <c r="J184" s="58">
        <v>0.51765815909035262</v>
      </c>
      <c r="K184" s="58">
        <v>0.52408610603805394</v>
      </c>
      <c r="L184" s="58">
        <v>0.52028212756610603</v>
      </c>
      <c r="M184" s="58">
        <v>0.52408148063256188</v>
      </c>
      <c r="N184" s="58">
        <v>0.52205657923509419</v>
      </c>
      <c r="O184" s="58">
        <v>0.52315381632473179</v>
      </c>
      <c r="P184" s="58">
        <v>0.52259227905731898</v>
      </c>
      <c r="Q184" s="58">
        <v>0.52395057062857908</v>
      </c>
      <c r="R184" s="58">
        <v>0.52351583410557279</v>
      </c>
      <c r="S184" s="58">
        <v>0.5233530242238672</v>
      </c>
      <c r="T184" s="58">
        <v>0.52360652086615578</v>
      </c>
      <c r="U184" s="58"/>
    </row>
    <row r="185" spans="1:21" x14ac:dyDescent="0.25">
      <c r="A185" s="111" t="s">
        <v>159</v>
      </c>
      <c r="B185" s="57" t="s">
        <v>159</v>
      </c>
      <c r="C185" s="58">
        <v>20.029900277645435</v>
      </c>
      <c r="D185" s="58">
        <v>13.821332388960725</v>
      </c>
      <c r="E185" s="58">
        <v>8.8870608800393676</v>
      </c>
      <c r="F185" s="58">
        <v>6.7776348319396122</v>
      </c>
      <c r="G185" s="58">
        <v>7.3789938241685356</v>
      </c>
      <c r="H185" s="58">
        <v>8.1246751722634833</v>
      </c>
      <c r="I185" s="58">
        <v>8.3925725530544764</v>
      </c>
      <c r="J185" s="58">
        <v>7.2145411332040696</v>
      </c>
      <c r="K185" s="58">
        <v>6.948083636773152</v>
      </c>
      <c r="L185" s="58">
        <v>7.3099066931928709</v>
      </c>
      <c r="M185" s="58">
        <v>8.0892279419152473</v>
      </c>
      <c r="N185" s="58">
        <v>8.3657916839769033</v>
      </c>
      <c r="O185" s="58">
        <v>9.2477973413688055</v>
      </c>
      <c r="P185" s="58">
        <v>8.8191095344786845</v>
      </c>
      <c r="Q185" s="58">
        <v>9.2329830130748825</v>
      </c>
      <c r="R185" s="58">
        <v>9.6289462510958632</v>
      </c>
      <c r="S185" s="58">
        <v>9.2327537731622513</v>
      </c>
      <c r="T185" s="58">
        <v>8.9759032727148949</v>
      </c>
      <c r="U185" s="58"/>
    </row>
    <row r="186" spans="1:21" x14ac:dyDescent="0.25">
      <c r="A186" s="111" t="s">
        <v>46</v>
      </c>
      <c r="B186" s="57" t="s">
        <v>46</v>
      </c>
      <c r="C186" s="58">
        <v>0.66833783146332437</v>
      </c>
      <c r="D186" s="58">
        <v>0.63734030288183519</v>
      </c>
      <c r="E186" s="58">
        <v>0.56377435704511492</v>
      </c>
      <c r="F186" s="58">
        <v>0.56218394809450722</v>
      </c>
      <c r="G186" s="58">
        <v>0.3005179756481518</v>
      </c>
      <c r="H186" s="58">
        <v>0.35786967827845684</v>
      </c>
      <c r="I186" s="58">
        <v>0.37823500102582136</v>
      </c>
      <c r="J186" s="58">
        <v>0.39989830764685269</v>
      </c>
      <c r="K186" s="58">
        <v>0.41394343932501321</v>
      </c>
      <c r="L186" s="58">
        <v>0.39304906100950915</v>
      </c>
      <c r="M186" s="58">
        <v>0.40540300324855683</v>
      </c>
      <c r="N186" s="58">
        <v>0.42082324704092594</v>
      </c>
      <c r="O186" s="58">
        <v>0.39564305157984225</v>
      </c>
      <c r="P186" s="58">
        <v>0.32908533955126718</v>
      </c>
      <c r="Q186" s="58">
        <v>0.3513440069985948</v>
      </c>
      <c r="R186" s="58">
        <v>0.35546282514527633</v>
      </c>
      <c r="S186" s="58">
        <v>0.34012973829508036</v>
      </c>
      <c r="T186" s="58">
        <v>0.29891358215324199</v>
      </c>
      <c r="U186" s="58"/>
    </row>
    <row r="187" spans="1:21" x14ac:dyDescent="0.25">
      <c r="A187" s="111" t="s">
        <v>82</v>
      </c>
      <c r="B187" s="57" t="s">
        <v>82</v>
      </c>
      <c r="C187" s="58">
        <v>1.7339462081319319</v>
      </c>
      <c r="D187" s="58">
        <v>1.0284334258330916</v>
      </c>
      <c r="E187" s="58">
        <v>1.9169809231093589</v>
      </c>
      <c r="F187" s="58">
        <v>1.5964766206155767</v>
      </c>
      <c r="G187" s="58">
        <v>1.4912382903319485</v>
      </c>
      <c r="H187" s="58">
        <v>1.4028929201066223</v>
      </c>
      <c r="I187" s="58">
        <v>1.2156196860953106</v>
      </c>
      <c r="J187" s="58">
        <v>1.400463547233751</v>
      </c>
      <c r="K187" s="58">
        <v>1.4409991003620075</v>
      </c>
      <c r="L187" s="58">
        <v>1.4648672405456336</v>
      </c>
      <c r="M187" s="58">
        <v>1.5722024854696666</v>
      </c>
      <c r="N187" s="58">
        <v>1.5828426507144517</v>
      </c>
      <c r="O187" s="58">
        <v>1.627140655345364</v>
      </c>
      <c r="P187" s="58">
        <v>1.6380389692953519</v>
      </c>
      <c r="Q187" s="58">
        <v>1.5921546066953789</v>
      </c>
      <c r="R187" s="58">
        <v>1.7173876136172797</v>
      </c>
      <c r="S187" s="58">
        <v>2.0061389727969172</v>
      </c>
      <c r="T187" s="58">
        <v>2.1205526344581331</v>
      </c>
      <c r="U187" s="58"/>
    </row>
    <row r="188" spans="1:21" x14ac:dyDescent="0.25">
      <c r="A188" s="111" t="s">
        <v>188</v>
      </c>
      <c r="B188" s="23" t="s">
        <v>188</v>
      </c>
      <c r="C188" s="55">
        <v>0.7272054941309819</v>
      </c>
      <c r="D188" s="55">
        <v>0.72743598583600955</v>
      </c>
      <c r="E188" s="55">
        <v>0.72762334001179141</v>
      </c>
      <c r="F188" s="55">
        <v>0.71951815074068037</v>
      </c>
      <c r="G188" s="55">
        <v>0.94053633890400312</v>
      </c>
      <c r="H188" s="55">
        <v>0.63193713035728749</v>
      </c>
      <c r="I188" s="55">
        <v>0.61030068472759758</v>
      </c>
      <c r="J188" s="55">
        <v>0.47719754893986227</v>
      </c>
      <c r="K188" s="55">
        <v>0.50300012766500701</v>
      </c>
      <c r="L188" s="55">
        <v>0.45383339476594176</v>
      </c>
      <c r="M188" s="55">
        <v>0.41789301040239046</v>
      </c>
      <c r="N188" s="55">
        <v>0.28437338424213499</v>
      </c>
      <c r="O188" s="55">
        <v>0.68065602927847046</v>
      </c>
      <c r="P188" s="55">
        <v>0.77723913216244134</v>
      </c>
      <c r="Q188" s="55">
        <v>0.42826829520753545</v>
      </c>
      <c r="R188" s="55">
        <v>0.74816988616208202</v>
      </c>
      <c r="S188" s="55">
        <v>0.33541533467761769</v>
      </c>
      <c r="T188" s="55">
        <v>0.34963789629260783</v>
      </c>
      <c r="U188" s="55"/>
    </row>
    <row r="189" spans="1:21" x14ac:dyDescent="0.25">
      <c r="A189" s="111" t="s">
        <v>160</v>
      </c>
      <c r="B189" s="24" t="s">
        <v>160</v>
      </c>
      <c r="C189" s="56">
        <v>0</v>
      </c>
      <c r="D189" s="56">
        <v>0</v>
      </c>
      <c r="E189" s="56">
        <v>0</v>
      </c>
      <c r="F189" s="56">
        <v>0</v>
      </c>
      <c r="G189" s="56">
        <v>0</v>
      </c>
      <c r="H189" s="56">
        <v>0</v>
      </c>
      <c r="I189" s="56">
        <v>0</v>
      </c>
      <c r="J189" s="56">
        <v>0</v>
      </c>
      <c r="K189" s="56">
        <v>0</v>
      </c>
      <c r="L189" s="56">
        <v>0</v>
      </c>
      <c r="M189" s="56">
        <v>0</v>
      </c>
      <c r="N189" s="56">
        <v>0</v>
      </c>
      <c r="O189" s="56">
        <v>5.2311700878183309</v>
      </c>
      <c r="P189" s="56">
        <v>3.6088794245033342</v>
      </c>
      <c r="Q189" s="56">
        <v>-0.64356611479894998</v>
      </c>
      <c r="R189" s="56">
        <v>2.7544904866068629</v>
      </c>
      <c r="S189" s="56">
        <v>1.9090040664026284</v>
      </c>
      <c r="T189" s="56">
        <v>1.3447387482615019</v>
      </c>
      <c r="U189" s="56"/>
    </row>
    <row r="190" spans="1:21" x14ac:dyDescent="0.25">
      <c r="A190" s="111" t="s">
        <v>161</v>
      </c>
      <c r="B190" s="23" t="s">
        <v>161</v>
      </c>
      <c r="C190" s="55">
        <v>6.8487245935576739</v>
      </c>
      <c r="D190" s="55">
        <v>5.7262924348259361</v>
      </c>
      <c r="E190" s="55">
        <v>2.7274372490132337</v>
      </c>
      <c r="F190" s="55">
        <v>5.7898347222629019</v>
      </c>
      <c r="G190" s="55">
        <v>3.3156083475214331</v>
      </c>
      <c r="H190" s="55">
        <v>4.0415676813974954</v>
      </c>
      <c r="I190" s="55">
        <v>5.8401213285262337</v>
      </c>
      <c r="J190" s="55">
        <v>5.4660670964430613</v>
      </c>
      <c r="K190" s="55">
        <v>7.0511462031436309</v>
      </c>
      <c r="L190" s="55">
        <v>7.7339155389534504</v>
      </c>
      <c r="M190" s="55">
        <v>8.2059783593452096</v>
      </c>
      <c r="N190" s="55">
        <v>7.8652475084443561</v>
      </c>
      <c r="O190" s="55">
        <v>8.0074819690389383</v>
      </c>
      <c r="P190" s="55">
        <v>7.7694748694851059</v>
      </c>
      <c r="Q190" s="55">
        <v>7.7648114901256724</v>
      </c>
      <c r="R190" s="55">
        <v>7.3848496383707651</v>
      </c>
      <c r="S190" s="55">
        <v>7.6139445657207121</v>
      </c>
      <c r="T190" s="55">
        <v>5.7831023019506995</v>
      </c>
      <c r="U190" s="55"/>
    </row>
    <row r="191" spans="1:21" x14ac:dyDescent="0.25">
      <c r="A191" s="111" t="s">
        <v>162</v>
      </c>
      <c r="B191" s="23" t="s">
        <v>162</v>
      </c>
      <c r="C191" s="55">
        <v>3.0103755531394985</v>
      </c>
      <c r="D191" s="55">
        <v>2.0785612238008659</v>
      </c>
      <c r="E191" s="55">
        <v>1.6675509068358489</v>
      </c>
      <c r="F191" s="55">
        <v>0.8557139028764319</v>
      </c>
      <c r="G191" s="55">
        <v>0.39067064176844846</v>
      </c>
      <c r="H191" s="55">
        <v>0.35412201566947688</v>
      </c>
      <c r="I191" s="55">
        <v>0.43703860825842056</v>
      </c>
      <c r="J191" s="55">
        <v>0.43108660048269704</v>
      </c>
      <c r="K191" s="55">
        <v>0.45812465158685917</v>
      </c>
      <c r="L191" s="55">
        <v>0.3335377806989</v>
      </c>
      <c r="M191" s="55">
        <v>0.37657063437552063</v>
      </c>
      <c r="N191" s="55">
        <v>0.33177902259189368</v>
      </c>
      <c r="O191" s="55">
        <v>0.27416220967418881</v>
      </c>
      <c r="P191" s="55">
        <v>0.27492779866863931</v>
      </c>
      <c r="Q191" s="55">
        <v>0.3234465095906276</v>
      </c>
      <c r="R191" s="55">
        <v>0.33498991894790231</v>
      </c>
      <c r="S191" s="55">
        <v>0.31559047095545956</v>
      </c>
      <c r="T191" s="55">
        <v>0.3241560497184664</v>
      </c>
      <c r="U191" s="55"/>
    </row>
    <row r="192" spans="1:21" x14ac:dyDescent="0.25">
      <c r="A192" s="111" t="s">
        <v>47</v>
      </c>
      <c r="B192" s="23" t="s">
        <v>47</v>
      </c>
      <c r="C192" s="55">
        <v>0.29046281630075887</v>
      </c>
      <c r="D192" s="55">
        <v>0.3097418992552512</v>
      </c>
      <c r="E192" s="55">
        <v>0.29876566010592187</v>
      </c>
      <c r="F192" s="55">
        <v>0.34287774517670738</v>
      </c>
      <c r="G192" s="55">
        <v>0.25458972124897267</v>
      </c>
      <c r="H192" s="55">
        <v>0.24468612329766667</v>
      </c>
      <c r="I192" s="55">
        <v>0.24439351992900002</v>
      </c>
      <c r="J192" s="55">
        <v>0.27016870610076271</v>
      </c>
      <c r="K192" s="55">
        <v>0.33448380690615198</v>
      </c>
      <c r="L192" s="55">
        <v>0.48654782048230305</v>
      </c>
      <c r="M192" s="55">
        <v>0.62133725368860637</v>
      </c>
      <c r="N192" s="55">
        <v>0.61726802927148339</v>
      </c>
      <c r="O192" s="55">
        <v>0.72158873853654848</v>
      </c>
      <c r="P192" s="55">
        <v>0.38392747382509429</v>
      </c>
      <c r="Q192" s="55">
        <v>0.91078966016078011</v>
      </c>
      <c r="R192" s="55">
        <v>0.86685070204729797</v>
      </c>
      <c r="S192" s="55">
        <v>0.72148679691761619</v>
      </c>
      <c r="T192" s="55">
        <v>0.60487926547505522</v>
      </c>
      <c r="U192" s="55"/>
    </row>
    <row r="193" spans="1:21" x14ac:dyDescent="0.25">
      <c r="A193" s="111" t="s">
        <v>48</v>
      </c>
      <c r="B193" s="57" t="s">
        <v>48</v>
      </c>
      <c r="C193" s="58">
        <v>0.22654886300939794</v>
      </c>
      <c r="D193" s="58">
        <v>0.21676109984520306</v>
      </c>
      <c r="E193" s="58">
        <v>0.18726187288463447</v>
      </c>
      <c r="F193" s="58">
        <v>0.17555577887591386</v>
      </c>
      <c r="G193" s="58">
        <v>0.15892120226830389</v>
      </c>
      <c r="H193" s="58">
        <v>0.15878944434296477</v>
      </c>
      <c r="I193" s="58">
        <v>0.15764488059874121</v>
      </c>
      <c r="J193" s="58">
        <v>0.14750933194420421</v>
      </c>
      <c r="K193" s="58">
        <v>0.14945484448283738</v>
      </c>
      <c r="L193" s="58">
        <v>0.15047654344379924</v>
      </c>
      <c r="M193" s="58">
        <v>0.13977339597749278</v>
      </c>
      <c r="N193" s="58">
        <v>0.13434023909712905</v>
      </c>
      <c r="O193" s="58">
        <v>0.12702628718455419</v>
      </c>
      <c r="P193" s="58">
        <v>0.13891467531827664</v>
      </c>
      <c r="Q193" s="58">
        <v>0.14320172580168761</v>
      </c>
      <c r="R193" s="58">
        <v>0.13519050021146795</v>
      </c>
      <c r="S193" s="58">
        <v>0.13183655316323684</v>
      </c>
      <c r="T193" s="58">
        <v>0.12342141103676858</v>
      </c>
      <c r="U193" s="58"/>
    </row>
    <row r="194" spans="1:21" x14ac:dyDescent="0.25">
      <c r="A194" s="111" t="s">
        <v>55</v>
      </c>
      <c r="B194" s="57" t="s">
        <v>55</v>
      </c>
      <c r="C194" s="58">
        <v>12.003120733372343</v>
      </c>
      <c r="D194" s="58">
        <v>7.1469768336056907</v>
      </c>
      <c r="E194" s="58">
        <v>14.964521033958439</v>
      </c>
      <c r="F194" s="58">
        <v>6.656333464687596</v>
      </c>
      <c r="G194" s="58">
        <v>27.485703989396686</v>
      </c>
      <c r="H194" s="58">
        <v>19.987727433119169</v>
      </c>
      <c r="I194" s="58">
        <v>18.82962406485742</v>
      </c>
      <c r="J194" s="58">
        <v>19.008009026563009</v>
      </c>
      <c r="K194" s="58">
        <v>21.384210758962119</v>
      </c>
      <c r="L194" s="58">
        <v>24.539094565521161</v>
      </c>
      <c r="M194" s="58">
        <v>25.243222328029823</v>
      </c>
      <c r="N194" s="58">
        <v>24.443609807609612</v>
      </c>
      <c r="O194" s="58">
        <v>26.323946308505509</v>
      </c>
      <c r="P194" s="58">
        <v>18.912335601482759</v>
      </c>
      <c r="Q194" s="58">
        <v>21.681367588720438</v>
      </c>
      <c r="R194" s="58">
        <v>22.305883614980949</v>
      </c>
      <c r="S194" s="58">
        <v>20.966529147682898</v>
      </c>
      <c r="T194" s="58">
        <v>21.651260128502599</v>
      </c>
      <c r="U194" s="58"/>
    </row>
    <row r="195" spans="1:21" x14ac:dyDescent="0.25">
      <c r="A195" s="111" t="s">
        <v>83</v>
      </c>
      <c r="B195" s="57" t="s">
        <v>83</v>
      </c>
      <c r="C195" s="58">
        <v>1.7701613025577421</v>
      </c>
      <c r="D195" s="58">
        <v>2.4573685086894312</v>
      </c>
      <c r="E195" s="58">
        <v>1.6932684897757195</v>
      </c>
      <c r="F195" s="58">
        <v>1.3684247025607703</v>
      </c>
      <c r="G195" s="58">
        <v>2.3469674718612716</v>
      </c>
      <c r="H195" s="58">
        <v>2.3989282604929913</v>
      </c>
      <c r="I195" s="58">
        <v>2.3749917238314482</v>
      </c>
      <c r="J195" s="58">
        <v>2.4583896996599499</v>
      </c>
      <c r="K195" s="58">
        <v>2.5234255120985258</v>
      </c>
      <c r="L195" s="58">
        <v>2.924430403311872</v>
      </c>
      <c r="M195" s="58">
        <v>3.0765374177875637</v>
      </c>
      <c r="N195" s="58">
        <v>3.0830037515888624</v>
      </c>
      <c r="O195" s="58">
        <v>3.2605350449198349</v>
      </c>
      <c r="P195" s="58">
        <v>3.1915647210377154</v>
      </c>
      <c r="Q195" s="58">
        <v>3.1570097340985965</v>
      </c>
      <c r="R195" s="58">
        <v>3.2559254849769381</v>
      </c>
      <c r="S195" s="58">
        <v>3.6707769916715067</v>
      </c>
      <c r="T195" s="58">
        <v>3.2726296149019491</v>
      </c>
      <c r="U195" s="58"/>
    </row>
    <row r="196" spans="1:21" x14ac:dyDescent="0.25">
      <c r="A196" s="111" t="s">
        <v>189</v>
      </c>
      <c r="B196" s="57" t="s">
        <v>189</v>
      </c>
      <c r="C196" s="58">
        <v>0</v>
      </c>
      <c r="D196" s="58">
        <v>0</v>
      </c>
      <c r="E196" s="58">
        <v>3.5546315714182231</v>
      </c>
      <c r="F196" s="58">
        <v>2.0733482933935661</v>
      </c>
      <c r="G196" s="58">
        <v>1.8408660125667338</v>
      </c>
      <c r="H196" s="58">
        <v>1.7333262778263736</v>
      </c>
      <c r="I196" s="58">
        <v>1.5621322321918547</v>
      </c>
      <c r="J196" s="58">
        <v>1.8441283463549518</v>
      </c>
      <c r="K196" s="58">
        <v>1.6604497238226557</v>
      </c>
      <c r="L196" s="58">
        <v>1.4464586523540006</v>
      </c>
      <c r="M196" s="58">
        <v>1.1663305652599578</v>
      </c>
      <c r="N196" s="58">
        <v>1.202405660312778</v>
      </c>
      <c r="O196" s="58">
        <v>1.151565882402352</v>
      </c>
      <c r="P196" s="58">
        <v>1.0442415182159122</v>
      </c>
      <c r="Q196" s="58">
        <v>1.6019359695121951</v>
      </c>
      <c r="R196" s="58">
        <v>1.5880746316118934</v>
      </c>
      <c r="S196" s="58">
        <v>1.4245176006916318</v>
      </c>
      <c r="T196" s="58">
        <v>1.5522880744883056</v>
      </c>
      <c r="U196" s="58"/>
    </row>
    <row r="197" spans="1:21" x14ac:dyDescent="0.25">
      <c r="A197" s="111" t="s">
        <v>163</v>
      </c>
      <c r="B197" s="57" t="s">
        <v>163</v>
      </c>
      <c r="C197" s="58">
        <v>0</v>
      </c>
      <c r="D197" s="58">
        <v>0</v>
      </c>
      <c r="E197" s="58">
        <v>32.516253150718519</v>
      </c>
      <c r="F197" s="58">
        <v>32.612289873039266</v>
      </c>
      <c r="G197" s="58">
        <v>17.901085900748964</v>
      </c>
      <c r="H197" s="58">
        <v>10.349804089269037</v>
      </c>
      <c r="I197" s="58">
        <v>9.5166757814967671</v>
      </c>
      <c r="J197" s="58">
        <v>11.354977146660293</v>
      </c>
      <c r="K197" s="58">
        <v>58.484289179571412</v>
      </c>
      <c r="L197" s="58">
        <v>73.686697784398035</v>
      </c>
      <c r="M197" s="58">
        <v>83.757211396490206</v>
      </c>
      <c r="N197" s="58">
        <v>81.5785739292416</v>
      </c>
      <c r="O197" s="58">
        <v>84.473948951580525</v>
      </c>
      <c r="P197" s="58">
        <v>74.926130246695635</v>
      </c>
      <c r="Q197" s="58">
        <v>78.182177251564482</v>
      </c>
      <c r="R197" s="58">
        <v>81.08085793725752</v>
      </c>
      <c r="S197" s="58">
        <v>78.06112157032841</v>
      </c>
      <c r="T197" s="58">
        <v>79.277012269498414</v>
      </c>
      <c r="U197" s="58"/>
    </row>
    <row r="198" spans="1:21" x14ac:dyDescent="0.25">
      <c r="A198" s="111" t="s">
        <v>164</v>
      </c>
      <c r="B198" s="24" t="s">
        <v>164</v>
      </c>
      <c r="C198" s="56">
        <v>9.7888392197924645</v>
      </c>
      <c r="D198" s="56">
        <v>6.7411063184097548</v>
      </c>
      <c r="E198" s="56">
        <v>6.9989046986609749</v>
      </c>
      <c r="F198" s="56">
        <v>6.9012845042222226</v>
      </c>
      <c r="G198" s="56">
        <v>3.9705608945096027</v>
      </c>
      <c r="H198" s="56">
        <v>2.9479305591601506</v>
      </c>
      <c r="I198" s="56">
        <v>3.5147407689839683</v>
      </c>
      <c r="J198" s="56">
        <v>3.9855521704539085</v>
      </c>
      <c r="K198" s="56">
        <v>3.2203470382081321</v>
      </c>
      <c r="L198" s="56">
        <v>3.2774384709107771</v>
      </c>
      <c r="M198" s="56">
        <v>3.1232711405929443</v>
      </c>
      <c r="N198" s="56">
        <v>2.9460343899828789</v>
      </c>
      <c r="O198" s="56">
        <v>4.6405757115089079</v>
      </c>
      <c r="P198" s="56">
        <v>3.5914555114761528</v>
      </c>
      <c r="Q198" s="56">
        <v>2.8817838092137791</v>
      </c>
      <c r="R198" s="56">
        <v>3.4938396803631533</v>
      </c>
      <c r="S198" s="56">
        <v>4.5277466232506614</v>
      </c>
      <c r="T198" s="56">
        <v>4.2231241247080167</v>
      </c>
      <c r="U198" s="56"/>
    </row>
    <row r="199" spans="1:21" x14ac:dyDescent="0.25">
      <c r="A199" s="111" t="s">
        <v>165</v>
      </c>
      <c r="B199" s="23" t="s">
        <v>165</v>
      </c>
      <c r="C199" s="55">
        <v>0.64239760076694163</v>
      </c>
      <c r="D199" s="55">
        <v>0.49784009698370968</v>
      </c>
      <c r="E199" s="55">
        <v>0.45626438490651255</v>
      </c>
      <c r="F199" s="55">
        <v>0.58024529990585783</v>
      </c>
      <c r="G199" s="55">
        <v>0.35852941900349355</v>
      </c>
      <c r="H199" s="55">
        <v>0.35995143903048343</v>
      </c>
      <c r="I199" s="55">
        <v>0.39553881163504029</v>
      </c>
      <c r="J199" s="55">
        <v>0.35861226975392346</v>
      </c>
      <c r="K199" s="55">
        <v>0.30840157510932831</v>
      </c>
      <c r="L199" s="55">
        <v>0.3096234995495929</v>
      </c>
      <c r="M199" s="55">
        <v>0.29035950744334565</v>
      </c>
      <c r="N199" s="55">
        <v>0.30662566608796504</v>
      </c>
      <c r="O199" s="55">
        <v>0.37007600199747287</v>
      </c>
      <c r="P199" s="55">
        <v>0.40476699623278972</v>
      </c>
      <c r="Q199" s="55">
        <v>0.90427157389488633</v>
      </c>
      <c r="R199" s="55">
        <v>0.87539060933535151</v>
      </c>
      <c r="S199" s="55">
        <v>1.1792783939351397</v>
      </c>
      <c r="T199" s="55">
        <v>0.89608324902442549</v>
      </c>
      <c r="U199" s="55"/>
    </row>
    <row r="200" spans="1:21" x14ac:dyDescent="0.25">
      <c r="A200" s="111" t="s">
        <v>57</v>
      </c>
      <c r="B200" s="23" t="s">
        <v>57</v>
      </c>
      <c r="C200" s="55">
        <v>37.996703169771436</v>
      </c>
      <c r="D200" s="55">
        <v>21.429957588308625</v>
      </c>
      <c r="E200" s="55">
        <v>21.846979379967113</v>
      </c>
      <c r="F200" s="55">
        <v>15.960995637670003</v>
      </c>
      <c r="G200" s="55">
        <v>18.95267649340574</v>
      </c>
      <c r="H200" s="55">
        <v>17.364953407105414</v>
      </c>
      <c r="I200" s="55">
        <v>16.218973077752992</v>
      </c>
      <c r="J200" s="55">
        <v>23.059876292130106</v>
      </c>
      <c r="K200" s="55">
        <v>23.801540064428821</v>
      </c>
      <c r="L200" s="55">
        <v>27.083573647511805</v>
      </c>
      <c r="M200" s="55">
        <v>31.113327839701611</v>
      </c>
      <c r="N200" s="55">
        <v>25.99782865191801</v>
      </c>
      <c r="O200" s="55">
        <v>30.540319699560047</v>
      </c>
      <c r="P200" s="55">
        <v>20.604891789146443</v>
      </c>
      <c r="Q200" s="55">
        <v>23.895274175397127</v>
      </c>
      <c r="R200" s="55">
        <v>25.598963157412456</v>
      </c>
      <c r="S200" s="55">
        <v>24.745596842577879</v>
      </c>
      <c r="T200" s="55">
        <v>24.506996917154023</v>
      </c>
      <c r="U200" s="55"/>
    </row>
    <row r="201" spans="1:21" x14ac:dyDescent="0.25">
      <c r="A201" s="111" t="s">
        <v>49</v>
      </c>
      <c r="B201" s="23" t="s">
        <v>49</v>
      </c>
      <c r="C201" s="55">
        <v>9.4764402528213729</v>
      </c>
      <c r="D201" s="55">
        <v>8.3136192551069694</v>
      </c>
      <c r="E201" s="55">
        <v>5.1076462450321536</v>
      </c>
      <c r="F201" s="55">
        <v>2.8208113812700475</v>
      </c>
      <c r="G201" s="55">
        <v>5.2088089132638764</v>
      </c>
      <c r="H201" s="55">
        <v>4.3350678877547999</v>
      </c>
      <c r="I201" s="55">
        <v>4.2640839480355988</v>
      </c>
      <c r="J201" s="55">
        <v>3.8734833548833949</v>
      </c>
      <c r="K201" s="55">
        <v>4.2233907197236631</v>
      </c>
      <c r="L201" s="55">
        <v>5.3871208609304873</v>
      </c>
      <c r="M201" s="55">
        <v>5.6950699523066275</v>
      </c>
      <c r="N201" s="55">
        <v>6.9372366923900977</v>
      </c>
      <c r="O201" s="55">
        <v>8.4132058243695695</v>
      </c>
      <c r="P201" s="55">
        <v>6.0326221567491549</v>
      </c>
      <c r="Q201" s="55">
        <v>7.3246000874125041</v>
      </c>
      <c r="R201" s="55">
        <v>7.7382870549799119</v>
      </c>
      <c r="S201" s="55">
        <v>7.9281509098090259</v>
      </c>
      <c r="T201" s="55">
        <v>7.6661154033884484</v>
      </c>
      <c r="U201" s="55"/>
    </row>
    <row r="202" spans="1:21" x14ac:dyDescent="0.25">
      <c r="A202" s="111" t="s">
        <v>58</v>
      </c>
      <c r="B202" s="23" t="s">
        <v>58</v>
      </c>
      <c r="C202" s="55">
        <v>1.4753293875533027</v>
      </c>
      <c r="D202" s="55">
        <v>1.6793236108534861</v>
      </c>
      <c r="E202" s="55">
        <v>1.6505168818581735</v>
      </c>
      <c r="F202" s="55">
        <v>1.2915277296170395</v>
      </c>
      <c r="G202" s="55">
        <v>1.0627432783430348</v>
      </c>
      <c r="H202" s="55">
        <v>1.0411294113766456</v>
      </c>
      <c r="I202" s="55">
        <v>1.017592949380782</v>
      </c>
      <c r="J202" s="55">
        <v>1.1210106033053164</v>
      </c>
      <c r="K202" s="55">
        <v>1.1919099133003059</v>
      </c>
      <c r="L202" s="55">
        <v>1.3343228009492143</v>
      </c>
      <c r="M202" s="55">
        <v>1.3393349084569648</v>
      </c>
      <c r="N202" s="55">
        <v>1.3923888635012851</v>
      </c>
      <c r="O202" s="55">
        <v>1.5241441300775942</v>
      </c>
      <c r="P202" s="55">
        <v>1.7029067067384533</v>
      </c>
      <c r="Q202" s="55">
        <v>1.6685158570001524</v>
      </c>
      <c r="R202" s="55">
        <v>1.6481975279974839</v>
      </c>
      <c r="S202" s="55">
        <v>1.7151698286683073</v>
      </c>
      <c r="T202" s="55">
        <v>1.7018105055356878</v>
      </c>
      <c r="U202" s="55"/>
    </row>
    <row r="203" spans="1:21" x14ac:dyDescent="0.25">
      <c r="A203" s="111" t="s">
        <v>166</v>
      </c>
      <c r="B203" s="57" t="s">
        <v>166</v>
      </c>
      <c r="C203" s="58">
        <v>0.61211791242124913</v>
      </c>
      <c r="D203" s="58">
        <v>0.61291456789247412</v>
      </c>
      <c r="E203" s="58">
        <v>0.61522591505625257</v>
      </c>
      <c r="F203" s="58">
        <v>0.61656169827323826</v>
      </c>
      <c r="G203" s="58">
        <v>0.60625627780169322</v>
      </c>
      <c r="H203" s="58">
        <v>0.58809122557395022</v>
      </c>
      <c r="I203" s="58">
        <v>0.55542328887237169</v>
      </c>
      <c r="J203" s="58">
        <v>0.65665168760280945</v>
      </c>
      <c r="K203" s="58">
        <v>0.82467963251274878</v>
      </c>
      <c r="L203" s="58">
        <v>0.96469630000485707</v>
      </c>
      <c r="M203" s="58">
        <v>1.2000627600995195</v>
      </c>
      <c r="N203" s="58">
        <v>1.1782296973855539</v>
      </c>
      <c r="O203" s="58">
        <v>1.1430072057341674</v>
      </c>
      <c r="P203" s="58">
        <v>0.76272492750841248</v>
      </c>
      <c r="Q203" s="58">
        <v>0.48400947990981336</v>
      </c>
      <c r="R203" s="58">
        <v>0.33137178171400727</v>
      </c>
      <c r="S203" s="58">
        <v>0.32230716826886685</v>
      </c>
      <c r="T203" s="58">
        <v>0.3805265390654482</v>
      </c>
      <c r="U203" s="58"/>
    </row>
    <row r="204" spans="1:21" x14ac:dyDescent="0.25">
      <c r="A204" s="111" t="s">
        <v>167</v>
      </c>
      <c r="B204" s="57" t="s">
        <v>167</v>
      </c>
      <c r="C204" s="58">
        <v>0.20999836664808025</v>
      </c>
      <c r="D204" s="58">
        <v>0.16436233611442191</v>
      </c>
      <c r="E204" s="58">
        <v>0.1766927557335275</v>
      </c>
      <c r="F204" s="58">
        <v>0.16964746579503912</v>
      </c>
      <c r="G204" s="58">
        <v>9.3487419690727158E-2</v>
      </c>
      <c r="H204" s="58">
        <v>0.10892026651385112</v>
      </c>
      <c r="I204" s="58">
        <v>0.11722588863037735</v>
      </c>
      <c r="J204" s="58">
        <v>0.12650073224029193</v>
      </c>
      <c r="K204" s="58">
        <v>0.12487661802974086</v>
      </c>
      <c r="L204" s="58">
        <v>0.13043222926508946</v>
      </c>
      <c r="M204" s="58">
        <v>0.13218310839014888</v>
      </c>
      <c r="N204" s="58">
        <v>0.12842042872666207</v>
      </c>
      <c r="O204" s="58">
        <v>0.11761246692149367</v>
      </c>
      <c r="P204" s="58">
        <v>0.12008766399471615</v>
      </c>
      <c r="Q204" s="58">
        <v>0.11579572446555819</v>
      </c>
      <c r="R204" s="58">
        <v>0.10836877895478313</v>
      </c>
      <c r="S204" s="58">
        <v>0.10944131543122548</v>
      </c>
      <c r="T204" s="58">
        <v>0.11422752186295408</v>
      </c>
      <c r="U204" s="58"/>
    </row>
    <row r="205" spans="1:21" x14ac:dyDescent="0.25">
      <c r="A205" s="111" t="s">
        <v>4</v>
      </c>
      <c r="B205" s="57" t="s">
        <v>4</v>
      </c>
      <c r="C205" s="58">
        <v>0.35089015259049405</v>
      </c>
      <c r="D205" s="58">
        <v>0.20918206436942555</v>
      </c>
      <c r="E205" s="58">
        <v>0.36088970432711942</v>
      </c>
      <c r="F205" s="58">
        <v>0.50150831511661087</v>
      </c>
      <c r="G205" s="58">
        <v>1.1983392063030043</v>
      </c>
      <c r="H205" s="58">
        <v>1.2314809823237707</v>
      </c>
      <c r="I205" s="58">
        <v>1.3328878840703065</v>
      </c>
      <c r="J205" s="58">
        <v>1.1333458627349309</v>
      </c>
      <c r="K205" s="58">
        <v>1.1815891150958187</v>
      </c>
      <c r="L205" s="58">
        <v>1.166237501981338</v>
      </c>
      <c r="M205" s="58">
        <v>1.1563186683107887</v>
      </c>
      <c r="N205" s="58">
        <v>1.2353885024569111</v>
      </c>
      <c r="O205" s="58">
        <v>1.2415349887133182</v>
      </c>
      <c r="P205" s="58">
        <v>1.2205066154615041</v>
      </c>
      <c r="Q205" s="58">
        <v>0.96814062070859652</v>
      </c>
      <c r="R205" s="58">
        <v>1.0146968548008521</v>
      </c>
      <c r="S205" s="58">
        <v>0.92522372212953141</v>
      </c>
      <c r="T205" s="58">
        <v>0.92068212737684685</v>
      </c>
      <c r="U205" s="58"/>
    </row>
    <row r="206" spans="1:21" x14ac:dyDescent="0.25">
      <c r="A206" s="111" t="s">
        <v>84</v>
      </c>
      <c r="B206" s="57" t="s">
        <v>84</v>
      </c>
      <c r="C206" s="58">
        <v>0</v>
      </c>
      <c r="D206" s="58">
        <v>0</v>
      </c>
      <c r="E206" s="58">
        <v>0</v>
      </c>
      <c r="F206" s="58">
        <v>0</v>
      </c>
      <c r="G206" s="58">
        <v>4.9068653539116553</v>
      </c>
      <c r="H206" s="58">
        <v>4.5131350846779572</v>
      </c>
      <c r="I206" s="58">
        <v>4.7498592033294829</v>
      </c>
      <c r="J206" s="58">
        <v>4.3028757772911108</v>
      </c>
      <c r="K206" s="58">
        <v>3.8137871493223794</v>
      </c>
      <c r="L206" s="58">
        <v>4.3945964388316678</v>
      </c>
      <c r="M206" s="58">
        <v>4.39121756487026</v>
      </c>
      <c r="N206" s="58">
        <v>4.6893345901567871</v>
      </c>
      <c r="O206" s="58">
        <v>6.1799042377837425</v>
      </c>
      <c r="P206" s="58">
        <v>4.7917434574272022</v>
      </c>
      <c r="Q206" s="58">
        <v>6.4579333282938993</v>
      </c>
      <c r="R206" s="58">
        <v>7.3437312537492501</v>
      </c>
      <c r="S206" s="58">
        <v>6.5386477276598711</v>
      </c>
      <c r="T206" s="58">
        <v>6.2464791241918576</v>
      </c>
      <c r="U206" s="58"/>
    </row>
    <row r="207" spans="1:21" x14ac:dyDescent="0.25">
      <c r="A207" s="111" t="s">
        <v>168</v>
      </c>
      <c r="B207" s="57" t="s">
        <v>168</v>
      </c>
      <c r="C207" s="58">
        <v>54.317772642596353</v>
      </c>
      <c r="D207" s="58">
        <v>37.566955050687625</v>
      </c>
      <c r="E207" s="58">
        <v>38.468271110108674</v>
      </c>
      <c r="F207" s="58">
        <v>24.679656965402696</v>
      </c>
      <c r="G207" s="58">
        <v>28.138063667386771</v>
      </c>
      <c r="H207" s="58">
        <v>24.476543680333361</v>
      </c>
      <c r="I207" s="58">
        <v>22.735874617637318</v>
      </c>
      <c r="J207" s="58">
        <v>24.574506575719841</v>
      </c>
      <c r="K207" s="58">
        <v>28.454773202281491</v>
      </c>
      <c r="L207" s="58">
        <v>33.293923182306045</v>
      </c>
      <c r="M207" s="58">
        <v>36.419831631083596</v>
      </c>
      <c r="N207" s="58">
        <v>32.782316476039078</v>
      </c>
      <c r="O207" s="58">
        <v>35.636060840636503</v>
      </c>
      <c r="P207" s="58">
        <v>25.927699848064318</v>
      </c>
      <c r="Q207" s="58">
        <v>30.348415695444459</v>
      </c>
      <c r="R207" s="58">
        <v>37.967631223733164</v>
      </c>
      <c r="S207" s="58">
        <v>37.944339096798771</v>
      </c>
      <c r="T207" s="58">
        <v>37.363201125922778</v>
      </c>
      <c r="U207" s="58"/>
    </row>
    <row r="208" spans="1:21" ht="21" x14ac:dyDescent="0.25">
      <c r="A208" s="111" t="s">
        <v>190</v>
      </c>
      <c r="B208" s="23" t="s">
        <v>190</v>
      </c>
      <c r="C208" s="55">
        <v>6.5977494312881966</v>
      </c>
      <c r="D208" s="55">
        <v>7.5206895611567557</v>
      </c>
      <c r="E208" s="55">
        <v>2.8014513359523803</v>
      </c>
      <c r="F208" s="55">
        <v>2.648197220058893</v>
      </c>
      <c r="G208" s="55">
        <v>3.0262829095842116</v>
      </c>
      <c r="H208" s="55">
        <v>2.7804391050134307</v>
      </c>
      <c r="I208" s="55">
        <v>2.6241495367928147</v>
      </c>
      <c r="J208" s="55">
        <v>2.4956518143554094</v>
      </c>
      <c r="K208" s="55">
        <v>2.3502033201363561</v>
      </c>
      <c r="L208" s="55">
        <v>2.2182775999603086</v>
      </c>
      <c r="M208" s="55">
        <v>2.6156145611412742</v>
      </c>
      <c r="N208" s="55">
        <v>2.493610891197219</v>
      </c>
      <c r="O208" s="55">
        <v>2.5778443859468392</v>
      </c>
      <c r="P208" s="55">
        <v>2.5762411776994987</v>
      </c>
      <c r="Q208" s="55">
        <v>2.3803331353824277</v>
      </c>
      <c r="R208" s="55">
        <v>2.3890280722503774</v>
      </c>
      <c r="S208" s="55">
        <v>2.4029208840013334</v>
      </c>
      <c r="T208" s="55">
        <v>2.3641506041418627</v>
      </c>
      <c r="U208" s="55"/>
    </row>
    <row r="209" spans="1:21" x14ac:dyDescent="0.25">
      <c r="A209" s="111" t="s">
        <v>85</v>
      </c>
      <c r="B209" s="23" t="s">
        <v>197</v>
      </c>
      <c r="C209" s="55">
        <v>4.0867608989389979</v>
      </c>
      <c r="D209" s="55">
        <v>3.2028619323963605</v>
      </c>
      <c r="E209" s="55">
        <v>1.896749997697134</v>
      </c>
      <c r="F209" s="55">
        <v>1.2772855335149287</v>
      </c>
      <c r="G209" s="55">
        <v>1.0744115044678018</v>
      </c>
      <c r="H209" s="55">
        <v>1.1786857465637357</v>
      </c>
      <c r="I209" s="55">
        <v>1.0330126803672934</v>
      </c>
      <c r="J209" s="55">
        <v>1.2171389849356247</v>
      </c>
      <c r="K209" s="55">
        <v>1.365376782077393</v>
      </c>
      <c r="L209" s="55">
        <v>1.730576833487349</v>
      </c>
      <c r="M209" s="55">
        <v>1.9731809061909091</v>
      </c>
      <c r="N209" s="55">
        <v>2.1688827490934206</v>
      </c>
      <c r="O209" s="55">
        <v>2.7278409631350806</v>
      </c>
      <c r="P209" s="55">
        <v>2.0133855810243784</v>
      </c>
      <c r="Q209" s="55">
        <v>2.2165792375288182</v>
      </c>
      <c r="R209" s="55">
        <v>2.5686630836845428</v>
      </c>
      <c r="S209" s="55">
        <v>2.5162096614531775</v>
      </c>
      <c r="T209" s="55">
        <v>2.6204675572519083</v>
      </c>
      <c r="U209" s="55"/>
    </row>
    <row r="210" spans="1:21" x14ac:dyDescent="0.25">
      <c r="A210" s="111" t="s">
        <v>86</v>
      </c>
      <c r="B210" s="23" t="s">
        <v>86</v>
      </c>
      <c r="C210" s="55">
        <v>0.30348776211263578</v>
      </c>
      <c r="D210" s="55">
        <v>0.16191767501613152</v>
      </c>
      <c r="E210" s="55">
        <v>0.17449884917949324</v>
      </c>
      <c r="F210" s="55">
        <v>0.22803027960720912</v>
      </c>
      <c r="G210" s="55">
        <v>0.2245276583704609</v>
      </c>
      <c r="H210" s="55">
        <v>0.20478399419206084</v>
      </c>
      <c r="I210" s="55">
        <v>0.21751908841547099</v>
      </c>
      <c r="J210" s="55">
        <v>0.18029714290289661</v>
      </c>
      <c r="K210" s="55">
        <v>0.20897857903589925</v>
      </c>
      <c r="L210" s="55">
        <v>0.27909740555289886</v>
      </c>
      <c r="M210" s="55">
        <v>0.31877788456178102</v>
      </c>
      <c r="N210" s="55">
        <v>0.29740028299153992</v>
      </c>
      <c r="O210" s="55">
        <v>0.32988391165501635</v>
      </c>
      <c r="P210" s="55">
        <v>0.42719139872914103</v>
      </c>
      <c r="Q210" s="55">
        <v>0.41536634824255469</v>
      </c>
      <c r="R210" s="55">
        <v>0.3712208512829982</v>
      </c>
      <c r="S210" s="55">
        <v>0.42770740424156078</v>
      </c>
      <c r="T210" s="55">
        <v>0.47133519715045213</v>
      </c>
      <c r="U210" s="55"/>
    </row>
    <row r="211" spans="1:21" x14ac:dyDescent="0.25">
      <c r="A211" s="111" t="s">
        <v>175</v>
      </c>
      <c r="B211" s="23" t="s">
        <v>175</v>
      </c>
      <c r="C211" s="55">
        <v>0</v>
      </c>
      <c r="D211" s="55">
        <v>0</v>
      </c>
      <c r="E211" s="55">
        <v>0</v>
      </c>
      <c r="F211" s="55">
        <v>0</v>
      </c>
      <c r="G211" s="55">
        <v>0</v>
      </c>
      <c r="H211" s="55">
        <v>0</v>
      </c>
      <c r="I211" s="55">
        <v>0</v>
      </c>
      <c r="J211" s="55">
        <v>0</v>
      </c>
      <c r="K211" s="55">
        <v>0</v>
      </c>
      <c r="L211" s="55">
        <v>0</v>
      </c>
      <c r="M211" s="55">
        <v>2.2230126267117199E-2</v>
      </c>
      <c r="N211" s="55">
        <v>0.26460949744550061</v>
      </c>
      <c r="O211" s="55">
        <v>4.2961477874838894E-2</v>
      </c>
      <c r="P211" s="55">
        <v>4.3451376238782022E-2</v>
      </c>
      <c r="Q211" s="55">
        <v>2.9629629629629631E-2</v>
      </c>
      <c r="R211" s="55">
        <v>2.3913790784222878E-2</v>
      </c>
      <c r="S211" s="55">
        <v>3.5437954048786253E-2</v>
      </c>
      <c r="T211" s="55">
        <v>2.9646044300698095E-2</v>
      </c>
      <c r="U211" s="55"/>
    </row>
    <row r="212" spans="1:21" x14ac:dyDescent="0.25">
      <c r="A212" s="111" t="s">
        <v>169</v>
      </c>
      <c r="B212" s="23" t="s">
        <v>169</v>
      </c>
      <c r="C212" s="55">
        <v>18.24791967567359</v>
      </c>
      <c r="D212" s="55">
        <v>12.803693298186595</v>
      </c>
      <c r="E212" s="55">
        <v>21.83545625893154</v>
      </c>
      <c r="F212" s="55">
        <v>14.887589352854555</v>
      </c>
      <c r="G212" s="55">
        <v>18.805310288301889</v>
      </c>
      <c r="H212" s="55">
        <v>14.685131183673143</v>
      </c>
      <c r="I212" s="55">
        <v>19.466838304909956</v>
      </c>
      <c r="J212" s="55">
        <v>24.141716407861303</v>
      </c>
      <c r="K212" s="55">
        <v>28.329746644483262</v>
      </c>
      <c r="L212" s="55">
        <v>32.422049806249106</v>
      </c>
      <c r="M212" s="55">
        <v>31.30171791148404</v>
      </c>
      <c r="N212" s="55">
        <v>27.575833685450341</v>
      </c>
      <c r="O212" s="55">
        <v>28.272905827080447</v>
      </c>
      <c r="P212" s="55">
        <v>16.376630480014473</v>
      </c>
      <c r="Q212" s="55">
        <v>28.400386756300318</v>
      </c>
      <c r="R212" s="55">
        <v>29.70757461884498</v>
      </c>
      <c r="S212" s="55">
        <v>25.165231161407863</v>
      </c>
      <c r="T212" s="55">
        <v>27.75590696263232</v>
      </c>
      <c r="U212" s="55"/>
    </row>
    <row r="213" spans="1:21" x14ac:dyDescent="0.25">
      <c r="A213" s="111" t="s">
        <v>170</v>
      </c>
      <c r="B213" s="57" t="s">
        <v>170</v>
      </c>
      <c r="C213" s="58">
        <v>2.5861340011159091</v>
      </c>
      <c r="D213" s="58">
        <v>2.4654822284908331</v>
      </c>
      <c r="E213" s="58">
        <v>5.2079609104993443</v>
      </c>
      <c r="F213" s="58">
        <v>4.8096919071002917</v>
      </c>
      <c r="G213" s="58">
        <v>9.6470924846254924</v>
      </c>
      <c r="H213" s="58">
        <v>9.2137101029810253</v>
      </c>
      <c r="I213" s="58">
        <v>8.6144617221296862</v>
      </c>
      <c r="J213" s="58">
        <v>9.3449343881934954</v>
      </c>
      <c r="K213" s="58">
        <v>10.134417024472226</v>
      </c>
      <c r="L213" s="58">
        <v>10.592927754286841</v>
      </c>
      <c r="M213" s="58">
        <v>10.233571188096862</v>
      </c>
      <c r="N213" s="58">
        <v>9.7664257547308075</v>
      </c>
      <c r="O213" s="58">
        <v>9.8722695308284347</v>
      </c>
      <c r="P213" s="58">
        <v>9.9681053732465088</v>
      </c>
      <c r="Q213" s="58">
        <v>9.9678913464068817</v>
      </c>
      <c r="R213" s="58">
        <v>10.338637815969557</v>
      </c>
      <c r="S213" s="58">
        <v>11.914296720119577</v>
      </c>
      <c r="T213" s="58">
        <v>11.485583576502311</v>
      </c>
      <c r="U213" s="58"/>
    </row>
    <row r="214" spans="1:21" x14ac:dyDescent="0.25">
      <c r="A214" s="111" t="s">
        <v>50</v>
      </c>
      <c r="B214" s="57" t="s">
        <v>50</v>
      </c>
      <c r="C214" s="58">
        <v>0</v>
      </c>
      <c r="D214" s="58">
        <v>0</v>
      </c>
      <c r="E214" s="58">
        <v>12.1028638415094</v>
      </c>
      <c r="F214" s="58">
        <v>12.058550103282087</v>
      </c>
      <c r="G214" s="58">
        <v>32.262281363077825</v>
      </c>
      <c r="H214" s="58">
        <v>27.90598398085092</v>
      </c>
      <c r="I214" s="58">
        <v>26.792257901321236</v>
      </c>
      <c r="J214" s="58">
        <v>26.952238689385155</v>
      </c>
      <c r="K214" s="58">
        <v>28.226746243638285</v>
      </c>
      <c r="L214" s="58">
        <v>32.827330774981434</v>
      </c>
      <c r="M214" s="58">
        <v>31.633357007688051</v>
      </c>
      <c r="N214" s="58">
        <v>29.660510512661531</v>
      </c>
      <c r="O214" s="58">
        <v>32.199497059176529</v>
      </c>
      <c r="P214" s="58">
        <v>19.985186441093944</v>
      </c>
      <c r="Q214" s="58">
        <v>23.890830130057374</v>
      </c>
      <c r="R214" s="58">
        <v>27.445906019071266</v>
      </c>
      <c r="S214" s="58">
        <v>22.609746568161601</v>
      </c>
      <c r="T214" s="58">
        <v>22.895661294793204</v>
      </c>
      <c r="U214" s="58"/>
    </row>
    <row r="215" spans="1:21" x14ac:dyDescent="0.25">
      <c r="A215" s="111" t="s">
        <v>87</v>
      </c>
      <c r="B215" s="57" t="s">
        <v>87</v>
      </c>
      <c r="C215" s="58">
        <v>11.385072896535075</v>
      </c>
      <c r="D215" s="58">
        <v>17.118158435185684</v>
      </c>
      <c r="E215" s="58">
        <v>13.725407397383648</v>
      </c>
      <c r="F215" s="58">
        <v>15.363594420981652</v>
      </c>
      <c r="G215" s="58">
        <v>4.3610409482984505</v>
      </c>
      <c r="H215" s="58">
        <v>4.1693747716749661</v>
      </c>
      <c r="I215" s="58">
        <v>3.6978338248802061</v>
      </c>
      <c r="J215" s="58">
        <v>2.8651580195168487</v>
      </c>
      <c r="K215" s="58">
        <v>3.2272665837808328</v>
      </c>
      <c r="L215" s="58">
        <v>3.3211077771210324</v>
      </c>
      <c r="M215" s="58">
        <v>4.319559366004059</v>
      </c>
      <c r="N215" s="58">
        <v>4.5184812541670425</v>
      </c>
      <c r="O215" s="58">
        <v>3.7215591549504601</v>
      </c>
      <c r="P215" s="58">
        <v>2.6110526991634164</v>
      </c>
      <c r="Q215" s="58">
        <v>3.6161277065502833</v>
      </c>
      <c r="R215" s="58">
        <v>3.3392823291267026</v>
      </c>
      <c r="S215" s="58">
        <v>2.5732458366042841</v>
      </c>
      <c r="T215" s="58">
        <v>2.2214674268280974</v>
      </c>
      <c r="U215" s="58"/>
    </row>
    <row r="216" spans="1:21" x14ac:dyDescent="0.25">
      <c r="A216" s="111" t="s">
        <v>171</v>
      </c>
      <c r="B216" s="57" t="s">
        <v>171</v>
      </c>
      <c r="C216" s="58">
        <v>8.641654864556946</v>
      </c>
      <c r="D216" s="58">
        <v>4.0090400094605112</v>
      </c>
      <c r="E216" s="58">
        <v>4.326309845125988</v>
      </c>
      <c r="F216" s="58">
        <v>2.0791549625588757</v>
      </c>
      <c r="G216" s="58">
        <v>1.3526778564171034</v>
      </c>
      <c r="H216" s="58">
        <v>0.94309076382190438</v>
      </c>
      <c r="I216" s="58">
        <v>0.98396318795440363</v>
      </c>
      <c r="J216" s="58">
        <v>2.3630620848688855</v>
      </c>
      <c r="K216" s="58">
        <v>10.481127747809994</v>
      </c>
      <c r="L216" s="58">
        <v>32.379012622233077</v>
      </c>
      <c r="M216" s="58">
        <v>23.087472962746521</v>
      </c>
      <c r="N216" s="58">
        <v>21.293798299722393</v>
      </c>
      <c r="O216" s="58">
        <v>6.7993164675212592</v>
      </c>
      <c r="P216" s="58">
        <v>8.1141527888328415</v>
      </c>
      <c r="Q216" s="58">
        <v>10.038309646754351</v>
      </c>
      <c r="R216" s="58">
        <v>10.815891586116525</v>
      </c>
      <c r="S216" s="58">
        <v>10.09715211060143</v>
      </c>
      <c r="T216" s="58">
        <v>10.370253126962165</v>
      </c>
      <c r="U216" s="58"/>
    </row>
    <row r="217" spans="1:21" s="25" customFormat="1" x14ac:dyDescent="0.25">
      <c r="A217" s="28"/>
      <c r="B217" s="29"/>
      <c r="C217" s="30"/>
      <c r="D217" s="30"/>
      <c r="E217" s="30"/>
      <c r="F217" s="30"/>
      <c r="G217" s="30"/>
      <c r="H217" s="30"/>
      <c r="I217" s="30"/>
      <c r="J217" s="30"/>
      <c r="K217" s="30"/>
      <c r="L217" s="30"/>
      <c r="M217" s="30"/>
      <c r="N217" s="30"/>
      <c r="O217" s="30"/>
      <c r="P217" s="30"/>
      <c r="Q217" s="30"/>
      <c r="R217" s="30"/>
      <c r="S217" s="30"/>
      <c r="T217" s="30"/>
      <c r="U217" s="30"/>
    </row>
    <row r="218" spans="1:21" x14ac:dyDescent="0.25">
      <c r="A218" s="31"/>
      <c r="B218" s="31"/>
      <c r="C218" s="32"/>
      <c r="D218" s="33"/>
      <c r="E218" s="33"/>
      <c r="F218" s="32"/>
      <c r="G218" s="32"/>
      <c r="H218" s="32"/>
      <c r="I218" s="33"/>
      <c r="J218" s="32"/>
      <c r="K218" s="32"/>
      <c r="L218" s="32"/>
      <c r="M218" s="33"/>
      <c r="N218" s="32"/>
      <c r="O218" s="33"/>
      <c r="P218" s="33"/>
      <c r="Q218" s="33"/>
      <c r="R218" s="33"/>
      <c r="S218" s="33"/>
      <c r="T218" s="32"/>
    </row>
    <row r="219" spans="1:21" x14ac:dyDescent="0.25">
      <c r="A219" s="34" t="s">
        <v>5</v>
      </c>
      <c r="B219" s="35"/>
      <c r="C219" s="36"/>
      <c r="D219" s="37"/>
      <c r="E219" s="38"/>
      <c r="F219" s="38"/>
      <c r="G219" s="22"/>
      <c r="H219" s="22"/>
      <c r="I219" s="22"/>
      <c r="J219" s="22"/>
      <c r="K219" s="22"/>
      <c r="L219" s="22"/>
      <c r="M219" s="22"/>
      <c r="N219" s="22"/>
      <c r="O219" s="22"/>
      <c r="P219" s="22"/>
      <c r="Q219" s="22"/>
      <c r="R219" s="22"/>
      <c r="S219" s="22"/>
      <c r="T219" s="22"/>
    </row>
    <row r="220" spans="1:21" ht="6.75" customHeight="1" x14ac:dyDescent="0.25">
      <c r="A220" s="34"/>
      <c r="B220" s="35"/>
      <c r="C220" s="36"/>
      <c r="D220" s="37"/>
      <c r="E220" s="38"/>
      <c r="F220" s="38"/>
      <c r="G220" s="22"/>
      <c r="H220" s="22"/>
      <c r="I220" s="22"/>
      <c r="J220" s="22"/>
      <c r="K220" s="22"/>
      <c r="L220" s="22"/>
      <c r="M220" s="22"/>
      <c r="N220" s="22"/>
      <c r="O220" s="22"/>
      <c r="P220" s="22"/>
      <c r="Q220" s="22"/>
      <c r="R220" s="22"/>
      <c r="S220" s="22"/>
      <c r="T220" s="22"/>
    </row>
    <row r="221" spans="1:21" x14ac:dyDescent="0.25">
      <c r="A221" s="125" t="s">
        <v>191</v>
      </c>
      <c r="B221" s="125"/>
      <c r="C221" s="125"/>
      <c r="D221" s="125"/>
      <c r="E221" s="125"/>
      <c r="F221" s="125"/>
      <c r="G221" s="125"/>
      <c r="H221" s="125"/>
      <c r="I221" s="125"/>
      <c r="J221" s="125"/>
      <c r="K221" s="125"/>
      <c r="L221" s="125"/>
      <c r="M221" s="125"/>
      <c r="N221" s="125"/>
      <c r="O221" s="125"/>
      <c r="P221" s="125"/>
      <c r="Q221" s="125"/>
      <c r="R221" s="125"/>
      <c r="S221" s="125"/>
      <c r="T221" s="125"/>
    </row>
    <row r="222" spans="1:21" x14ac:dyDescent="0.25">
      <c r="A222" s="134" t="s">
        <v>200</v>
      </c>
      <c r="B222" s="135"/>
      <c r="C222" s="135"/>
      <c r="D222" s="135"/>
      <c r="E222" s="135"/>
      <c r="F222" s="135"/>
      <c r="G222" s="135"/>
      <c r="H222" s="135"/>
      <c r="I222" s="135"/>
      <c r="J222" s="135"/>
      <c r="K222" s="135"/>
      <c r="L222" s="135"/>
      <c r="M222" s="135"/>
      <c r="N222" s="135"/>
      <c r="O222" s="135"/>
      <c r="P222" s="135"/>
      <c r="Q222" s="135"/>
      <c r="R222" s="135"/>
      <c r="S222" s="135"/>
      <c r="T222" s="135"/>
      <c r="U222" s="135"/>
    </row>
    <row r="223" spans="1:21" x14ac:dyDescent="0.25">
      <c r="B223" s="39"/>
      <c r="C223" s="39"/>
      <c r="D223" s="40"/>
      <c r="E223" s="40"/>
      <c r="F223" s="41"/>
      <c r="G223" s="39"/>
      <c r="H223" s="39"/>
      <c r="I223" s="40"/>
      <c r="J223" s="41"/>
      <c r="K223" s="39"/>
      <c r="L223" s="39"/>
      <c r="M223" s="40"/>
      <c r="N223" s="41"/>
      <c r="O223" s="40"/>
      <c r="P223" s="40"/>
      <c r="Q223" s="40"/>
      <c r="R223" s="40"/>
      <c r="S223" s="40"/>
      <c r="T223" s="41"/>
    </row>
    <row r="224" spans="1:21" ht="12.75" customHeight="1" x14ac:dyDescent="0.25">
      <c r="A224" s="42" t="s">
        <v>6</v>
      </c>
      <c r="B224" s="43"/>
      <c r="C224" s="44"/>
      <c r="D224" s="45"/>
      <c r="E224" s="46"/>
      <c r="I224" s="46"/>
    </row>
    <row r="225" spans="1:21" ht="6" customHeight="1" x14ac:dyDescent="0.25">
      <c r="A225" s="42"/>
      <c r="B225" s="43"/>
      <c r="C225" s="44"/>
      <c r="D225" s="45"/>
      <c r="E225" s="46"/>
      <c r="I225" s="46"/>
    </row>
    <row r="226" spans="1:21" ht="37.5" customHeight="1" x14ac:dyDescent="0.25">
      <c r="A226" s="129" t="s">
        <v>192</v>
      </c>
      <c r="B226" s="132"/>
      <c r="C226" s="132"/>
      <c r="D226" s="132"/>
      <c r="E226" s="132"/>
      <c r="F226" s="132"/>
      <c r="G226" s="132"/>
      <c r="H226" s="132"/>
      <c r="I226" s="132"/>
      <c r="J226" s="132"/>
      <c r="K226" s="132"/>
      <c r="L226" s="132"/>
      <c r="M226" s="132"/>
      <c r="N226" s="132"/>
      <c r="O226" s="132"/>
      <c r="P226" s="132"/>
      <c r="Q226" s="132"/>
      <c r="R226" s="132"/>
      <c r="S226" s="132"/>
      <c r="T226" s="132"/>
      <c r="U226" s="113"/>
    </row>
    <row r="227" spans="1:21" ht="15" customHeight="1" x14ac:dyDescent="0.25">
      <c r="A227" s="133" t="s">
        <v>201</v>
      </c>
      <c r="B227" s="136"/>
      <c r="C227" s="136"/>
      <c r="D227" s="136"/>
      <c r="E227" s="136"/>
      <c r="F227" s="136"/>
      <c r="G227" s="136"/>
      <c r="H227" s="136"/>
      <c r="I227" s="136"/>
      <c r="J227" s="136"/>
      <c r="K227" s="136"/>
      <c r="L227" s="136"/>
      <c r="M227" s="136"/>
      <c r="N227" s="136"/>
      <c r="O227" s="136"/>
      <c r="P227" s="136"/>
      <c r="Q227" s="136"/>
      <c r="R227" s="136"/>
      <c r="S227" s="136"/>
      <c r="T227" s="136"/>
      <c r="U227" s="113"/>
    </row>
    <row r="228" spans="1:21" ht="48.75" customHeight="1" x14ac:dyDescent="0.25">
      <c r="A228" s="129" t="s">
        <v>199</v>
      </c>
      <c r="B228" s="132"/>
      <c r="C228" s="132"/>
      <c r="D228" s="132"/>
      <c r="E228" s="132"/>
      <c r="F228" s="132"/>
      <c r="G228" s="132"/>
      <c r="H228" s="132"/>
      <c r="I228" s="132"/>
      <c r="J228" s="132"/>
      <c r="K228" s="132"/>
      <c r="L228" s="132"/>
      <c r="M228" s="132"/>
      <c r="N228" s="132"/>
      <c r="O228" s="132"/>
      <c r="P228" s="132"/>
      <c r="Q228" s="132"/>
      <c r="R228" s="132"/>
      <c r="S228" s="132"/>
      <c r="T228" s="132"/>
      <c r="U228" s="113"/>
    </row>
    <row r="229" spans="1:21" s="120" customFormat="1" ht="13.5" customHeight="1" x14ac:dyDescent="0.25">
      <c r="A229" s="133" t="s">
        <v>202</v>
      </c>
      <c r="B229" s="133"/>
      <c r="C229" s="133"/>
      <c r="D229" s="133"/>
      <c r="E229" s="133"/>
      <c r="F229" s="133"/>
      <c r="G229" s="133"/>
      <c r="H229" s="133"/>
      <c r="I229" s="133"/>
      <c r="J229" s="133"/>
      <c r="K229" s="133"/>
      <c r="L229" s="133"/>
      <c r="M229" s="133"/>
      <c r="N229" s="133"/>
      <c r="O229" s="133"/>
      <c r="P229" s="133"/>
      <c r="Q229" s="133"/>
      <c r="R229" s="133"/>
      <c r="S229" s="133"/>
      <c r="T229" s="133"/>
      <c r="U229" s="119"/>
    </row>
    <row r="230" spans="1:21" s="120" customFormat="1" ht="9" customHeight="1" x14ac:dyDescent="0.25">
      <c r="A230" s="49"/>
      <c r="B230" s="118"/>
      <c r="C230" s="118"/>
      <c r="D230" s="118"/>
      <c r="E230" s="118"/>
      <c r="F230" s="118"/>
      <c r="G230" s="118"/>
      <c r="H230" s="118"/>
      <c r="I230" s="118"/>
      <c r="J230" s="118"/>
      <c r="K230" s="118"/>
      <c r="L230" s="118"/>
      <c r="M230" s="118"/>
      <c r="N230" s="118"/>
      <c r="O230" s="118"/>
      <c r="P230" s="122"/>
      <c r="Q230" s="122"/>
      <c r="R230" s="122"/>
      <c r="S230" s="122"/>
      <c r="T230" s="118"/>
      <c r="U230" s="49"/>
    </row>
    <row r="231" spans="1:21" s="120" customFormat="1" x14ac:dyDescent="0.25">
      <c r="A231" s="121" t="s">
        <v>173</v>
      </c>
      <c r="B231" s="48"/>
      <c r="C231" s="26"/>
      <c r="D231" s="26"/>
      <c r="E231" s="26"/>
      <c r="F231" s="26"/>
      <c r="G231" s="26"/>
      <c r="H231" s="26"/>
      <c r="I231" s="26"/>
      <c r="J231" s="26"/>
      <c r="K231" s="26"/>
      <c r="L231" s="26"/>
      <c r="M231" s="26"/>
      <c r="N231" s="26"/>
      <c r="O231" s="26"/>
      <c r="P231" s="26"/>
      <c r="Q231" s="26"/>
      <c r="R231" s="26"/>
      <c r="S231" s="26"/>
      <c r="T231" s="26"/>
      <c r="U231" s="49"/>
    </row>
    <row r="232" spans="1:21" s="120" customFormat="1" ht="4.5" customHeight="1" x14ac:dyDescent="0.25">
      <c r="A232" s="49"/>
      <c r="B232" s="49"/>
      <c r="C232" s="26"/>
      <c r="D232" s="26"/>
      <c r="E232" s="26"/>
      <c r="F232" s="26"/>
      <c r="G232" s="26"/>
      <c r="H232" s="26"/>
      <c r="I232" s="26"/>
      <c r="J232" s="26"/>
      <c r="K232" s="26"/>
      <c r="L232" s="26"/>
      <c r="M232" s="26"/>
      <c r="N232" s="26"/>
      <c r="O232" s="26"/>
      <c r="P232" s="26"/>
      <c r="Q232" s="26"/>
      <c r="R232" s="26"/>
      <c r="S232" s="26"/>
      <c r="T232" s="26"/>
      <c r="U232" s="49"/>
    </row>
    <row r="233" spans="1:21" s="120" customFormat="1" ht="25.5" customHeight="1" x14ac:dyDescent="0.25">
      <c r="A233" s="129" t="s">
        <v>193</v>
      </c>
      <c r="B233" s="129"/>
      <c r="C233" s="129"/>
      <c r="D233" s="129"/>
      <c r="E233" s="129"/>
      <c r="F233" s="129"/>
      <c r="G233" s="129"/>
      <c r="H233" s="129"/>
      <c r="I233" s="129"/>
      <c r="J233" s="129"/>
      <c r="K233" s="129"/>
      <c r="L233" s="129"/>
      <c r="M233" s="129"/>
      <c r="N233" s="129"/>
      <c r="O233" s="129"/>
      <c r="P233" s="129"/>
      <c r="Q233" s="129"/>
      <c r="R233" s="129"/>
      <c r="S233" s="129"/>
      <c r="T233" s="129"/>
      <c r="U233" s="49"/>
    </row>
    <row r="234" spans="1:21" x14ac:dyDescent="0.25">
      <c r="A234" s="123" t="s">
        <v>203</v>
      </c>
      <c r="B234" s="124"/>
      <c r="C234" s="124"/>
      <c r="D234" s="124"/>
      <c r="E234" s="124"/>
      <c r="F234" s="124"/>
      <c r="G234" s="124"/>
      <c r="H234" s="124"/>
      <c r="I234" s="124"/>
      <c r="J234" s="124"/>
      <c r="K234" s="124"/>
      <c r="L234" s="124"/>
      <c r="M234" s="124"/>
      <c r="N234" s="124"/>
      <c r="O234" s="124"/>
      <c r="P234" s="124"/>
      <c r="Q234" s="124"/>
      <c r="R234" s="124"/>
      <c r="S234" s="124"/>
      <c r="T234" s="124"/>
    </row>
    <row r="235" spans="1:21" ht="12.75" customHeight="1" x14ac:dyDescent="0.25"/>
    <row r="236" spans="1:21" ht="12.75" customHeight="1" x14ac:dyDescent="0.25"/>
    <row r="237" spans="1:21" ht="3" customHeight="1" x14ac:dyDescent="0.25"/>
    <row r="238" spans="1:21" ht="12.75" customHeight="1" x14ac:dyDescent="0.25"/>
    <row r="239" spans="1:21" ht="13.2" customHeight="1" x14ac:dyDescent="0.25"/>
    <row r="240" spans="1:21" ht="13.2" customHeight="1" x14ac:dyDescent="0.25"/>
    <row r="241" ht="12.75" customHeight="1" x14ac:dyDescent="0.25"/>
    <row r="242" ht="12.75" customHeight="1" x14ac:dyDescent="0.25"/>
    <row r="243" ht="3"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0.5" customHeight="1" x14ac:dyDescent="0.25"/>
    <row r="255" ht="12.75" customHeight="1" x14ac:dyDescent="0.25"/>
    <row r="256" ht="12.75" customHeight="1" x14ac:dyDescent="0.25"/>
    <row r="257" ht="12.75" customHeight="1" x14ac:dyDescent="0.25"/>
    <row r="258" ht="12.75" customHeight="1" x14ac:dyDescent="0.25"/>
    <row r="259" ht="10.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spans="1:20" ht="12.75" customHeight="1" x14ac:dyDescent="0.25"/>
    <row r="274" spans="1:20" ht="12.75" customHeight="1" x14ac:dyDescent="0.25"/>
    <row r="275" spans="1:20" ht="24.75" customHeight="1" x14ac:dyDescent="0.25"/>
    <row r="276" spans="1:20" ht="12.75" customHeight="1" x14ac:dyDescent="0.25"/>
    <row r="278" spans="1:20" s="17" customFormat="1" x14ac:dyDescent="0.25">
      <c r="A278" s="22"/>
      <c r="B278" s="22"/>
      <c r="C278" s="47"/>
      <c r="D278" s="47"/>
      <c r="E278" s="47"/>
      <c r="F278" s="47"/>
      <c r="G278" s="47"/>
      <c r="H278" s="47"/>
      <c r="I278" s="47"/>
      <c r="J278" s="47"/>
      <c r="K278" s="47"/>
      <c r="L278" s="47"/>
      <c r="M278" s="47"/>
      <c r="N278" s="47"/>
      <c r="O278" s="47"/>
      <c r="P278" s="47"/>
      <c r="Q278" s="47"/>
      <c r="R278" s="47"/>
      <c r="S278" s="47"/>
      <c r="T278" s="47"/>
    </row>
    <row r="279" spans="1:20" s="17" customFormat="1" ht="2.25" customHeight="1" x14ac:dyDescent="0.25">
      <c r="A279" s="22"/>
      <c r="B279" s="22"/>
      <c r="C279" s="47"/>
      <c r="D279" s="47"/>
      <c r="E279" s="47"/>
      <c r="F279" s="47"/>
      <c r="G279" s="47"/>
      <c r="H279" s="47"/>
      <c r="I279" s="47"/>
      <c r="J279" s="47"/>
      <c r="K279" s="47"/>
      <c r="L279" s="47"/>
      <c r="M279" s="47"/>
      <c r="N279" s="47"/>
      <c r="O279" s="47"/>
      <c r="P279" s="47"/>
      <c r="Q279" s="47"/>
      <c r="R279" s="47"/>
      <c r="S279" s="47"/>
      <c r="T279" s="47"/>
    </row>
    <row r="280" spans="1:20" ht="33.75" customHeight="1" x14ac:dyDescent="0.25"/>
    <row r="281" spans="1:20" ht="27" customHeight="1" x14ac:dyDescent="0.25"/>
  </sheetData>
  <sheetProtection selectLockedCells="1"/>
  <mergeCells count="10">
    <mergeCell ref="A234:T234"/>
    <mergeCell ref="A221:T221"/>
    <mergeCell ref="J6:M6"/>
    <mergeCell ref="A233:T233"/>
    <mergeCell ref="C32:U32"/>
    <mergeCell ref="A226:T226"/>
    <mergeCell ref="A228:T228"/>
    <mergeCell ref="A229:T229"/>
    <mergeCell ref="A222:U222"/>
    <mergeCell ref="A227:T227"/>
  </mergeCells>
  <phoneticPr fontId="3" type="noConversion"/>
  <dataValidations count="2">
    <dataValidation type="list" allowBlank="1" showInputMessage="1" showErrorMessage="1" sqref="K8">
      <formula1>$B$33:$B$216</formula1>
    </dataValidation>
    <dataValidation type="list" allowBlank="1" showInputMessage="1" showErrorMessage="1" sqref="J6:M6">
      <formula1>$A$33:$A$216</formula1>
    </dataValidation>
  </dataValidations>
  <hyperlinks>
    <hyperlink ref="A222:U222" r:id="rId1" display="available at: http://unstats.un.org/unsd/snaama/Introduction.asp."/>
    <hyperlink ref="A227:T227" r:id="rId2" display="see:http://unstats.un.org/unsd/nationalaccount/sna2008.asp."/>
    <hyperlink ref="A229:T229" r:id="rId3" display="see:http://unstats.un.org/unsd/cr/registry/regcst.asp?Cl=2."/>
    <hyperlink ref="A234:T234" r:id="rId4" display="see: http://unstats.un.org/unsd/snaama/Introduction.asp."/>
  </hyperlinks>
  <pageMargins left="0.25" right="0.25" top="0.51" bottom="0.54" header="0.36" footer="0.37"/>
  <pageSetup paperSize="5"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Yongyi.Min</dc:creator>
  <cp:lastModifiedBy>Marcus Newbury</cp:lastModifiedBy>
  <cp:lastPrinted>2016-01-05T21:00:57Z</cp:lastPrinted>
  <dcterms:created xsi:type="dcterms:W3CDTF">2007-01-24T20:39:30Z</dcterms:created>
  <dcterms:modified xsi:type="dcterms:W3CDTF">2016-01-15T19:40:05Z</dcterms:modified>
</cp:coreProperties>
</file>